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535" activeTab="0"/>
  </bookViews>
  <sheets>
    <sheet name="титульный" sheetId="1" r:id="rId1"/>
    <sheet name="лист 2" sheetId="2" r:id="rId2"/>
    <sheet name="приложение 1" sheetId="3" r:id="rId3"/>
    <sheet name="сведения" sheetId="4" r:id="rId4"/>
    <sheet name="поступления и выплаты" sheetId="5" r:id="rId5"/>
  </sheets>
  <definedNames>
    <definedName name="_xlnm.Print_Titles" localSheetId="4">'поступления и выплаты'!$6:$7</definedName>
    <definedName name="_xlnm.Print_Titles" localSheetId="3">'сведения'!$38:$43</definedName>
    <definedName name="_xlnm.Print_Area" localSheetId="4">'поступления и выплаты'!$A$1:$D$102</definedName>
    <definedName name="_xlnm.Print_Area" localSheetId="3">'сведения'!$A$1:$L$125</definedName>
    <definedName name="_xlnm.Print_Area" localSheetId="0">'титульный'!$A$1:$J$60</definedName>
  </definedNames>
  <calcPr fullCalcOnLoad="1"/>
</workbook>
</file>

<file path=xl/sharedStrings.xml><?xml version="1.0" encoding="utf-8"?>
<sst xmlns="http://schemas.openxmlformats.org/spreadsheetml/2006/main" count="239" uniqueCount="153">
  <si>
    <t>Приложение № 2</t>
  </si>
  <si>
    <t>УТВЕРЖДАЮ</t>
  </si>
  <si>
    <t>Руководитель управления образования</t>
  </si>
  <si>
    <t>мэрии города Магадана</t>
  </si>
  <si>
    <t>С.Л. Колмогорова</t>
  </si>
  <si>
    <t>(подпись)</t>
  </si>
  <si>
    <t>(Ф.И.О.)</t>
  </si>
  <si>
    <t>СВЕДЕНИЯ</t>
  </si>
  <si>
    <t>КОДЫ</t>
  </si>
  <si>
    <t>Форма по ОКУД</t>
  </si>
  <si>
    <t>0501016</t>
  </si>
  <si>
    <t xml:space="preserve">                  Дата</t>
  </si>
  <si>
    <t xml:space="preserve">Государственное (муниципальное) </t>
  </si>
  <si>
    <t xml:space="preserve">            по ОКПО</t>
  </si>
  <si>
    <t>учреждение (подразделение)</t>
  </si>
  <si>
    <t>ИНН / КПП</t>
  </si>
  <si>
    <t xml:space="preserve">                 Дата представления предыдущих Сведений</t>
  </si>
  <si>
    <t xml:space="preserve">Наименование бюджета </t>
  </si>
  <si>
    <t xml:space="preserve">                            БЮДЖЕТ  МУНИЦИПАЛЬНОГО ОБРАЗОВАНИЯ "ГОРОД МАГАДАН"</t>
  </si>
  <si>
    <t xml:space="preserve">Наименование органа, осуществляющего </t>
  </si>
  <si>
    <t>УПРАВЛЕНИЕ ОБРАЗОВАНИЯ МЭРИИ ГОРОДА МАГАДАНА</t>
  </si>
  <si>
    <t xml:space="preserve">      Глава по БК</t>
  </si>
  <si>
    <t>функции и полномочия учредителя</t>
  </si>
  <si>
    <t>ведение лицевого счета по иным субсидиям</t>
  </si>
  <si>
    <t>Единица измерения: руб (с точностью до второго десятичного знака)</t>
  </si>
  <si>
    <t xml:space="preserve">            по ОКЕИ</t>
  </si>
  <si>
    <t xml:space="preserve">               по ОКВ</t>
  </si>
  <si>
    <t xml:space="preserve">          (наименование иностранной валюты)</t>
  </si>
  <si>
    <t>Разрешенный к использованию</t>
  </si>
  <si>
    <t xml:space="preserve">      Планируемые</t>
  </si>
  <si>
    <t>Наименование субсидии</t>
  </si>
  <si>
    <t>Код</t>
  </si>
  <si>
    <t>остаток субсидии прошлых лет</t>
  </si>
  <si>
    <t>КОСГУ</t>
  </si>
  <si>
    <t>код</t>
  </si>
  <si>
    <t>сумма</t>
  </si>
  <si>
    <t>поступления</t>
  </si>
  <si>
    <t>выплаты</t>
  </si>
  <si>
    <t xml:space="preserve">       Всего</t>
  </si>
  <si>
    <t xml:space="preserve">                                 (подпись)                                              (расшифровка подписи)</t>
  </si>
  <si>
    <t xml:space="preserve">исполнитель    </t>
  </si>
  <si>
    <t xml:space="preserve">              (должность)                           (подпись)                            (расшифровка подписи)                    (телефон)</t>
  </si>
  <si>
    <t>Приложение № 3</t>
  </si>
  <si>
    <t>Показатели по поступлениям и выплатам учреждения</t>
  </si>
  <si>
    <t>Наименование показателя</t>
  </si>
  <si>
    <t>Всего</t>
  </si>
  <si>
    <t>в том числе</t>
  </si>
  <si>
    <t>по лицевым счетам, открытым в органах, осуществляющих ведение лицевых счетов учреждений</t>
  </si>
  <si>
    <t>по счетам, открытым в кредитных организациях</t>
  </si>
  <si>
    <r>
      <t>Остаток средств</t>
    </r>
    <r>
      <rPr>
        <vertAlign val="superscript"/>
        <sz val="9"/>
        <color indexed="8"/>
        <rFont val="Times New Roman"/>
        <family val="1"/>
      </rPr>
      <t>1</t>
    </r>
  </si>
  <si>
    <t>Поступления, всего:</t>
  </si>
  <si>
    <t>в том числе:</t>
  </si>
  <si>
    <t>категория</t>
  </si>
  <si>
    <t>отдаленка</t>
  </si>
  <si>
    <t>Выплаты, всего:</t>
  </si>
  <si>
    <t>Заработная плата</t>
  </si>
  <si>
    <t>Услуги связи</t>
  </si>
  <si>
    <t>Средства от приносящей доход деятельности</t>
  </si>
  <si>
    <r>
      <t>Остаток средств</t>
    </r>
    <r>
      <rPr>
        <vertAlign val="superscript"/>
        <sz val="9"/>
        <color indexed="8"/>
        <rFont val="Times New Roman"/>
        <family val="1"/>
      </rPr>
      <t>2</t>
    </r>
  </si>
  <si>
    <t>Справочно</t>
  </si>
  <si>
    <t>Объем публичных обязательств, всего</t>
  </si>
  <si>
    <r>
      <t>[1]</t>
    </r>
    <r>
      <rPr>
        <sz val="6"/>
        <color indexed="8"/>
        <rFont val="Times New Roman"/>
        <family val="1"/>
      </rPr>
      <t xml:space="preserve"> Указывается планируемый остаток средств на начало планируемого года</t>
    </r>
  </si>
  <si>
    <r>
      <t>[1]</t>
    </r>
    <r>
      <rPr>
        <sz val="6"/>
        <color indexed="8"/>
        <rFont val="Times New Roman"/>
        <family val="1"/>
      </rPr>
      <t xml:space="preserve"> Указывается планируемый остаток средств на конец планируемого года</t>
    </r>
  </si>
  <si>
    <t xml:space="preserve">                                                                                (подпись)                                                     (расшифровка подписи)</t>
  </si>
  <si>
    <t>местный бюджет</t>
  </si>
  <si>
    <t>Транспортные услуги</t>
  </si>
  <si>
    <t>* таблица заполняется автоматически, после заполнения "Поступления и выплаты"</t>
  </si>
  <si>
    <t>МАОУ "Гимназия № 24"</t>
  </si>
  <si>
    <t xml:space="preserve">Муниципальное автономное общеобразовательное учреждение "Гимназия № 24" </t>
  </si>
  <si>
    <t>4909056600/490901001</t>
  </si>
  <si>
    <r>
      <t xml:space="preserve">исполнитель             </t>
    </r>
    <r>
      <rPr>
        <sz val="6"/>
        <rFont val="Arial Cyr"/>
        <family val="0"/>
      </rPr>
      <t>(должность)                                  (подпись)                       (расшифровка подписи)      (телефон)</t>
    </r>
  </si>
  <si>
    <t xml:space="preserve">  .    .</t>
  </si>
  <si>
    <t>ПЛАН</t>
  </si>
  <si>
    <t>ФИНАНСОВО-ХОЗЯЙСТВЕННОЙ ДЕЯТЕЛЬНОСТИ</t>
  </si>
  <si>
    <t xml:space="preserve">МУНИЦИПАЛЬНОГО АВТОНОМНОГО ОБЩЕОБРАЗОВАТЕЛЬНОГО </t>
  </si>
  <si>
    <t>УЧРЕЖДЕНИЯ</t>
  </si>
  <si>
    <t>"ГИМНАЗИЯ № 24"</t>
  </si>
  <si>
    <t>Адрес фактического местонахождения:</t>
  </si>
  <si>
    <t>685000, г. Магадан, ул. Наровчатова,23</t>
  </si>
  <si>
    <t>Идентификационный номер налогоплательщика (ИНН):</t>
  </si>
  <si>
    <t>Значение кода причины постановки на учет (КПП):</t>
  </si>
  <si>
    <t>Код по Общероссийскому классификатору единиц измерения (ОКЕИ):</t>
  </si>
  <si>
    <t>Код по Общероссискому классификатору валют (ОКВ):</t>
  </si>
  <si>
    <t>Приложение № 1</t>
  </si>
  <si>
    <t>Показатели финансового состояния учреждения</t>
  </si>
  <si>
    <t>Сумма, тыс. руб.</t>
  </si>
  <si>
    <t>Нефинансовые активы, всего</t>
  </si>
  <si>
    <t>из них:</t>
  </si>
  <si>
    <t>недвижимое имущество, всего:</t>
  </si>
  <si>
    <t xml:space="preserve">   в том числе:</t>
  </si>
  <si>
    <t xml:space="preserve">   остаточная стоимость</t>
  </si>
  <si>
    <t>Финансовые активы, всего</t>
  </si>
  <si>
    <t xml:space="preserve">      дебиторская задолженность по доходам </t>
  </si>
  <si>
    <t xml:space="preserve">      дебиторская задолженность по расходам</t>
  </si>
  <si>
    <t>Обязательства, всего</t>
  </si>
  <si>
    <t xml:space="preserve">      просроченная кредиторская задолженность</t>
  </si>
  <si>
    <r>
      <t xml:space="preserve">исполнитель            </t>
    </r>
    <r>
      <rPr>
        <sz val="6"/>
        <rFont val="Arial Cyr"/>
        <family val="0"/>
      </rPr>
      <t>(должность)                                 (подпись)                    (расшифровка подписи)         (телефон)</t>
    </r>
  </si>
  <si>
    <t>МУНИЦИПАЛЬНОЕ АВТОНОМНОЕ ОБЩЕОБРАЗОВАТЕЛЬНОЕ УЧРЕЖДЕНИЕ</t>
  </si>
  <si>
    <t>"Гимназия № 24"</t>
  </si>
  <si>
    <t xml:space="preserve">Цель:           </t>
  </si>
  <si>
    <t xml:space="preserve">      Реализация общеобразовательных программ начального общего, основного общего и среднего (полного) общего образования, обеспечение дополнительной (углубленной) подготовкой обучающихся по одному или нескольким предметам гуманитарного профиля.</t>
  </si>
  <si>
    <t>Вид деятельности:</t>
  </si>
  <si>
    <t>образовательная</t>
  </si>
  <si>
    <t>Перечень услуг (работ):</t>
  </si>
  <si>
    <t>начальное общее образование, основное общее и среднее (полное) общее образование</t>
  </si>
  <si>
    <t>Общая балансовая стоимость недвижимого имущества:</t>
  </si>
  <si>
    <t>тыс. руб.</t>
  </si>
  <si>
    <t>Общая балансовая стоимость движимого имущества :</t>
  </si>
  <si>
    <t>в том числе особо ценного движимого имущества</t>
  </si>
  <si>
    <t>тыс.руб.</t>
  </si>
  <si>
    <t>Ответственный   главный бухгалтер   __________   О.Н. Комина       65-44-31</t>
  </si>
  <si>
    <r>
      <t xml:space="preserve">Ответственный     главный бухгалтер   _______________     </t>
    </r>
    <r>
      <rPr>
        <u val="single"/>
        <sz val="8"/>
        <rFont val="Arial Cyr"/>
        <family val="0"/>
      </rPr>
      <t>О.Н. Комина</t>
    </r>
    <r>
      <rPr>
        <sz val="8"/>
        <rFont val="Arial Cyr"/>
        <family val="2"/>
      </rPr>
      <t xml:space="preserve">                   </t>
    </r>
    <r>
      <rPr>
        <u val="single"/>
        <sz val="8"/>
        <rFont val="Arial Cyr"/>
        <family val="0"/>
      </rPr>
      <t xml:space="preserve"> 65-44-31</t>
    </r>
  </si>
  <si>
    <t>Пособие по социальной помощи населению</t>
  </si>
  <si>
    <t>Прочие расходы</t>
  </si>
  <si>
    <t>Руководитель  _____________________          Т.А. Ильяшенко</t>
  </si>
  <si>
    <t>Руководитель</t>
  </si>
  <si>
    <t>Т.А. Ильяшенко</t>
  </si>
  <si>
    <t>от   "     "</t>
  </si>
  <si>
    <t>0904</t>
  </si>
  <si>
    <r>
      <t xml:space="preserve">Ответственный     </t>
    </r>
    <r>
      <rPr>
        <u val="single"/>
        <sz val="8"/>
        <rFont val="Arial Cyr"/>
        <family val="0"/>
      </rPr>
      <t>Главный бухгалтер</t>
    </r>
    <r>
      <rPr>
        <sz val="8"/>
        <rFont val="Arial Cyr"/>
        <family val="2"/>
      </rPr>
      <t xml:space="preserve"> _________    </t>
    </r>
    <r>
      <rPr>
        <u val="single"/>
        <sz val="8"/>
        <rFont val="Arial Cyr"/>
        <family val="0"/>
      </rPr>
      <t>О.Н. Комина</t>
    </r>
    <r>
      <rPr>
        <sz val="8"/>
        <rFont val="Arial Cyr"/>
        <family val="2"/>
      </rPr>
      <t xml:space="preserve">        </t>
    </r>
    <r>
      <rPr>
        <u val="single"/>
        <sz val="8"/>
        <rFont val="Arial Cyr"/>
        <family val="0"/>
      </rPr>
      <t>65-44-31</t>
    </r>
  </si>
  <si>
    <t>Муниципальная программа "Обеспечение безопасности образовательных учреждений города Магадана"  813-07-02-7951500-622-241-0904</t>
  </si>
  <si>
    <t>Муниципальная программа "Обеспечение безопасности образовательных учреждений города Магадана" 813-07-02-7951500-622-241-0904</t>
  </si>
  <si>
    <t>Коммунальные услуги</t>
  </si>
  <si>
    <t>Увеличение стоимости основных средств</t>
  </si>
  <si>
    <t>Прочие выплаты</t>
  </si>
  <si>
    <t>Начисления на выплаты по оплате труда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</si>
  <si>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</si>
  <si>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</si>
  <si>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</si>
  <si>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 xml:space="preserve">          по ОКТМО</t>
  </si>
  <si>
    <t>УПРАВЛЕНИЕ ФЕДЕРАЛЬНОГО КАЗНАЧЕЙСТВА ПО МАГАДАНСКОЙ ОБЛАСТИ,                 СЕВЕРО-ВОСТОЧНОЕ ОТДЕЛЕНИЕ № 8645 ОАО "СБЕРБАНК РОССИИ" Г. МАГАДАНА</t>
  </si>
  <si>
    <t>Субсидии на организацию летнего отдыха, занятости детей и подростков города Магадана  813-07-07-7952800-622-241-0904</t>
  </si>
  <si>
    <t>СОГЛАСОВАНО</t>
  </si>
  <si>
    <t>Председатель Наблюдательного совета</t>
  </si>
  <si>
    <t>А.В. Мурашкин</t>
  </si>
  <si>
    <t>к плану финансово-хозяйственной деятельности на 2016 год</t>
  </si>
  <si>
    <t>Субсидии автономным учреждениям на финансовое обеспечение муниципального задания на оказание муниципальных услуг (выполнение работ) 813-0702-ШС00000000-621</t>
  </si>
  <si>
    <t>Подпрограмма "Развитие общего образования в муниципальном образовании "Город Магадан на 2015-2020 годы" муниципальной программы "Развитие системы образования в муниципальном образовании "Город Магадан" на 2015-2020 годы" 813-0702-7010000000-622</t>
  </si>
  <si>
    <t>Подпрограмма "Создание условий для устойчивого функционирования и развития муниципальных организаций города Магадана на 2015-2020 годы" муниципальной программы "Развитие системы образования в муниципальном образовании "Город Магадан" на 2015-2020 годы" 813-0702-7030000000-622</t>
  </si>
  <si>
    <t>Субсидии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 на 2014-2020 годы" 813-0702-02Б0274130-622</t>
  </si>
  <si>
    <t>Субсидии на финансовое обеспечение муниципальных общеобразовательных учреждений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 на 2014-2020 годы" 813-0702-02Б0274050-621</t>
  </si>
  <si>
    <t>Субсидии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 на 2014-2020 годы" 813-0702-0220273440-622</t>
  </si>
  <si>
    <t>Субсидии на организацию отдыха и оздоровление детей в лагерях дневного пребывания в рамках подпрограммы "Организация и обеспечение отдыха и оздоровления детей в Магаданской области на 2014-2020 годы"  государственной программы Магаданской области "Развитие образования в Магаданской области на 2014-2020 годы" 813-0707-0260373210-622</t>
  </si>
  <si>
    <t>Подпрограмма "Организация летнего отдыха, занятости детей и подростков города Магадана на 2015-2020 годы" муниципальной программы "Развитие системы образования в муниципальном образовании "Город Магадан" на 2015-2020 годы 813-0707-7050000000-622</t>
  </si>
  <si>
    <t>Субсидии на осуществление государственных полномочий по предоставлению дополнительных мер социальной поддержки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 на 2014-2020 годы" 813-0702-02Б0274060-622</t>
  </si>
  <si>
    <t xml:space="preserve"> "       "                                                 2016  г.</t>
  </si>
  <si>
    <t>от    "     "                                      2016 г.</t>
  </si>
  <si>
    <t>на начало 2016 г.</t>
  </si>
  <si>
    <t xml:space="preserve">    ОБ  ОПЕРАЦИЯХ С ЦЕЛЕВЫМИ СУБСИДИЯМИ, ПРЕДОСТАВЛЕННЫМИ ГОСУДАРСТВЕННОМУ БЮДЖЕТНОМУ  УЧРЕЖДЕНИЮ НА 2016 Г.</t>
  </si>
  <si>
    <t>особо ценное движимое имущество, всего</t>
  </si>
  <si>
    <t>НА 2016 ГОД</t>
  </si>
  <si>
    <t>"          "                                            2016  г.</t>
  </si>
  <si>
    <t>2016  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</si>
</sst>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2"/>
    </font>
    <font>
      <sz val="8"/>
      <name val="Arial Cyr"/>
      <family val="2"/>
    </font>
    <font>
      <b/>
      <sz val="11"/>
      <name val="Arial Cyr"/>
      <family val="0"/>
    </font>
    <font>
      <b/>
      <sz val="9"/>
      <name val="Arial Cyr"/>
      <family val="0"/>
    </font>
    <font>
      <sz val="9"/>
      <name val="Times New Roman"/>
      <family val="1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sz val="8"/>
      <name val="Times New Roman"/>
      <family val="1"/>
    </font>
    <font>
      <sz val="6"/>
      <name val="Arial Cyr"/>
      <family val="2"/>
    </font>
    <font>
      <u val="single"/>
      <sz val="8"/>
      <name val="Arial Cyr"/>
      <family val="0"/>
    </font>
    <font>
      <vertAlign val="superscript"/>
      <sz val="9"/>
      <color indexed="8"/>
      <name val="Times New Roman"/>
      <family val="1"/>
    </font>
    <font>
      <b/>
      <i/>
      <sz val="9"/>
      <name val="Times New Roman"/>
      <family val="1"/>
    </font>
    <font>
      <sz val="6"/>
      <color indexed="8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vertAlign val="superscript"/>
      <sz val="6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70">
    <xf numFmtId="0" fontId="0" fillId="0" borderId="0" xfId="0" applyFont="1" applyAlignment="1">
      <alignment/>
    </xf>
    <xf numFmtId="0" fontId="20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14" fontId="21" fillId="0" borderId="13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21" fillId="0" borderId="13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1" fillId="0" borderId="0" xfId="0" applyFont="1" applyAlignment="1">
      <alignment horizontal="center"/>
    </xf>
    <xf numFmtId="0" fontId="21" fillId="0" borderId="17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1" fillId="0" borderId="11" xfId="0" applyFont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13" fillId="0" borderId="0" xfId="0" applyFont="1" applyBorder="1" applyAlignment="1">
      <alignment horizontal="center"/>
    </xf>
    <xf numFmtId="164" fontId="6" fillId="0" borderId="0" xfId="59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4" fillId="0" borderId="0" xfId="0" applyFont="1" applyAlignment="1">
      <alignment vertical="top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justify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23" fillId="0" borderId="26" xfId="59" applyNumberFormat="1" applyFont="1" applyFill="1" applyBorder="1" applyAlignment="1">
      <alignment horizontal="center" vertical="center" wrapText="1"/>
    </xf>
    <xf numFmtId="4" fontId="23" fillId="0" borderId="26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164" fontId="23" fillId="0" borderId="29" xfId="59" applyNumberFormat="1" applyFont="1" applyFill="1" applyBorder="1" applyAlignment="1">
      <alignment horizontal="center" vertical="center" wrapText="1"/>
    </xf>
    <xf numFmtId="4" fontId="23" fillId="0" borderId="29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22" fillId="0" borderId="28" xfId="0" applyFont="1" applyFill="1" applyBorder="1" applyAlignment="1">
      <alignment horizontal="justify" vertical="center" wrapText="1"/>
    </xf>
    <xf numFmtId="0" fontId="24" fillId="0" borderId="0" xfId="0" applyFont="1" applyBorder="1" applyAlignment="1">
      <alignment horizontal="justify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164" fontId="20" fillId="0" borderId="26" xfId="0" applyNumberFormat="1" applyFont="1" applyBorder="1" applyAlignment="1">
      <alignment horizontal="center"/>
    </xf>
    <xf numFmtId="0" fontId="26" fillId="0" borderId="0" xfId="0" applyFont="1" applyAlignment="1">
      <alignment/>
    </xf>
    <xf numFmtId="164" fontId="27" fillId="33" borderId="29" xfId="59" applyNumberFormat="1" applyFont="1" applyFill="1" applyBorder="1" applyAlignment="1">
      <alignment horizontal="center" vertical="center" wrapText="1"/>
    </xf>
    <xf numFmtId="4" fontId="27" fillId="33" borderId="26" xfId="0" applyNumberFormat="1" applyFont="1" applyFill="1" applyBorder="1" applyAlignment="1">
      <alignment horizontal="center" vertical="center" wrapText="1"/>
    </xf>
    <xf numFmtId="164" fontId="27" fillId="33" borderId="26" xfId="59" applyNumberFormat="1" applyFont="1" applyFill="1" applyBorder="1" applyAlignment="1">
      <alignment horizontal="center" vertical="center" wrapText="1"/>
    </xf>
    <xf numFmtId="0" fontId="28" fillId="33" borderId="30" xfId="0" applyFont="1" applyFill="1" applyBorder="1" applyAlignment="1">
      <alignment horizontal="justify" vertical="center" wrapText="1"/>
    </xf>
    <xf numFmtId="164" fontId="19" fillId="33" borderId="0" xfId="0" applyNumberFormat="1" applyFont="1" applyFill="1" applyAlignment="1">
      <alignment/>
    </xf>
    <xf numFmtId="0" fontId="19" fillId="33" borderId="0" xfId="0" applyFont="1" applyFill="1" applyAlignment="1">
      <alignment/>
    </xf>
    <xf numFmtId="0" fontId="22" fillId="33" borderId="31" xfId="0" applyFont="1" applyFill="1" applyBorder="1" applyAlignment="1">
      <alignment horizontal="justify" vertical="center" wrapText="1"/>
    </xf>
    <xf numFmtId="0" fontId="0" fillId="33" borderId="0" xfId="0" applyFill="1" applyAlignment="1">
      <alignment/>
    </xf>
    <xf numFmtId="0" fontId="28" fillId="33" borderId="32" xfId="0" applyFont="1" applyFill="1" applyBorder="1" applyAlignment="1">
      <alignment horizontal="justify" vertical="center" wrapText="1"/>
    </xf>
    <xf numFmtId="0" fontId="22" fillId="33" borderId="32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/>
    </xf>
    <xf numFmtId="4" fontId="23" fillId="0" borderId="27" xfId="0" applyNumberFormat="1" applyFont="1" applyFill="1" applyBorder="1" applyAlignment="1">
      <alignment horizontal="center" vertical="center" wrapText="1"/>
    </xf>
    <xf numFmtId="4" fontId="23" fillId="0" borderId="33" xfId="0" applyNumberFormat="1" applyFont="1" applyFill="1" applyBorder="1" applyAlignment="1">
      <alignment horizontal="center" vertical="center" wrapText="1"/>
    </xf>
    <xf numFmtId="4" fontId="23" fillId="0" borderId="27" xfId="0" applyNumberFormat="1" applyFont="1" applyBorder="1" applyAlignment="1">
      <alignment horizontal="center" vertical="center" wrapText="1"/>
    </xf>
    <xf numFmtId="0" fontId="20" fillId="0" borderId="0" xfId="0" applyFont="1" applyFill="1" applyAlignment="1">
      <alignment horizontal="right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 horizontal="right"/>
    </xf>
    <xf numFmtId="0" fontId="32" fillId="0" borderId="0" xfId="0" applyFont="1" applyAlignment="1">
      <alignment/>
    </xf>
    <xf numFmtId="0" fontId="32" fillId="34" borderId="0" xfId="0" applyFont="1" applyFill="1" applyAlignment="1">
      <alignment horizontal="right"/>
    </xf>
    <xf numFmtId="0" fontId="24" fillId="0" borderId="0" xfId="0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69" fillId="0" borderId="0" xfId="0" applyFont="1" applyAlignment="1">
      <alignment horizontal="right"/>
    </xf>
    <xf numFmtId="0" fontId="60" fillId="0" borderId="0" xfId="0" applyFont="1" applyAlignment="1">
      <alignment horizontal="center"/>
    </xf>
    <xf numFmtId="0" fontId="70" fillId="0" borderId="26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justify" vertical="center" wrapText="1"/>
    </xf>
    <xf numFmtId="4" fontId="71" fillId="0" borderId="26" xfId="0" applyNumberFormat="1" applyFont="1" applyBorder="1" applyAlignment="1">
      <alignment horizontal="center" vertical="center" wrapText="1"/>
    </xf>
    <xf numFmtId="0" fontId="72" fillId="0" borderId="20" xfId="0" applyFont="1" applyBorder="1" applyAlignment="1">
      <alignment horizontal="justify" vertical="center" wrapText="1"/>
    </xf>
    <xf numFmtId="0" fontId="72" fillId="0" borderId="20" xfId="0" applyFont="1" applyBorder="1" applyAlignment="1">
      <alignment horizontal="center" vertical="center" wrapText="1"/>
    </xf>
    <xf numFmtId="0" fontId="72" fillId="0" borderId="29" xfId="0" applyFont="1" applyBorder="1" applyAlignment="1">
      <alignment horizontal="justify" vertical="center" wrapText="1"/>
    </xf>
    <xf numFmtId="2" fontId="72" fillId="0" borderId="20" xfId="0" applyNumberFormat="1" applyFont="1" applyBorder="1" applyAlignment="1">
      <alignment horizontal="center" vertical="center" wrapText="1"/>
    </xf>
    <xf numFmtId="4" fontId="72" fillId="0" borderId="20" xfId="0" applyNumberFormat="1" applyFont="1" applyBorder="1" applyAlignment="1">
      <alignment horizontal="center" vertical="center" wrapText="1"/>
    </xf>
    <xf numFmtId="4" fontId="72" fillId="0" borderId="29" xfId="0" applyNumberFormat="1" applyFont="1" applyBorder="1" applyAlignment="1">
      <alignment horizontal="center" vertical="center" wrapText="1"/>
    </xf>
    <xf numFmtId="0" fontId="72" fillId="0" borderId="26" xfId="0" applyFont="1" applyBorder="1" applyAlignment="1">
      <alignment horizontal="justify" vertical="center" wrapText="1"/>
    </xf>
    <xf numFmtId="4" fontId="72" fillId="0" borderId="26" xfId="0" applyNumberFormat="1" applyFont="1" applyBorder="1" applyAlignment="1">
      <alignment horizontal="center" vertical="center" wrapText="1"/>
    </xf>
    <xf numFmtId="2" fontId="72" fillId="0" borderId="29" xfId="0" applyNumberFormat="1" applyFont="1" applyBorder="1" applyAlignment="1">
      <alignment horizontal="center" vertical="center" wrapText="1"/>
    </xf>
    <xf numFmtId="0" fontId="71" fillId="0" borderId="26" xfId="0" applyFont="1" applyBorder="1" applyAlignment="1">
      <alignment horizontal="justify" vertical="center" wrapText="1"/>
    </xf>
    <xf numFmtId="2" fontId="71" fillId="0" borderId="26" xfId="0" applyNumberFormat="1" applyFont="1" applyBorder="1" applyAlignment="1">
      <alignment horizontal="center" vertical="center" wrapText="1"/>
    </xf>
    <xf numFmtId="2" fontId="72" fillId="0" borderId="26" xfId="0" applyNumberFormat="1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52" applyFont="1">
      <alignment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center"/>
      <protection/>
    </xf>
    <xf numFmtId="0" fontId="24" fillId="0" borderId="0" xfId="52" applyFont="1" applyBorder="1" applyAlignment="1">
      <alignment vertical="center" wrapText="1"/>
      <protection/>
    </xf>
    <xf numFmtId="0" fontId="24" fillId="0" borderId="0" xfId="52" applyFont="1" applyBorder="1" applyAlignment="1">
      <alignment horizontal="center" vertical="center" wrapText="1"/>
      <protection/>
    </xf>
    <xf numFmtId="0" fontId="2" fillId="0" borderId="0" xfId="52" applyFont="1">
      <alignment/>
      <protection/>
    </xf>
    <xf numFmtId="2" fontId="31" fillId="0" borderId="0" xfId="52" applyNumberFormat="1" applyFont="1" applyAlignment="1">
      <alignment vertical="center"/>
      <protection/>
    </xf>
    <xf numFmtId="4" fontId="1" fillId="0" borderId="0" xfId="52" applyNumberFormat="1">
      <alignment/>
      <protection/>
    </xf>
    <xf numFmtId="0" fontId="24" fillId="0" borderId="0" xfId="52" applyFont="1" applyBorder="1" applyAlignment="1">
      <alignment horizontal="right" vertical="center" wrapText="1"/>
      <protection/>
    </xf>
    <xf numFmtId="0" fontId="1" fillId="0" borderId="0" xfId="52">
      <alignment/>
      <protection/>
    </xf>
    <xf numFmtId="0" fontId="4" fillId="0" borderId="0" xfId="0" applyFont="1" applyBorder="1" applyAlignment="1">
      <alignment/>
    </xf>
    <xf numFmtId="164" fontId="27" fillId="35" borderId="29" xfId="59" applyNumberFormat="1" applyFont="1" applyFill="1" applyBorder="1" applyAlignment="1">
      <alignment horizontal="center" vertical="center" wrapText="1"/>
    </xf>
    <xf numFmtId="4" fontId="23" fillId="0" borderId="26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/>
    </xf>
    <xf numFmtId="0" fontId="23" fillId="0" borderId="34" xfId="0" applyFont="1" applyBorder="1" applyAlignment="1">
      <alignment horizontal="left" vertical="center" wrapText="1"/>
    </xf>
    <xf numFmtId="0" fontId="23" fillId="0" borderId="35" xfId="0" applyFont="1" applyBorder="1" applyAlignment="1">
      <alignment horizontal="left" vertical="center" wrapText="1"/>
    </xf>
    <xf numFmtId="9" fontId="0" fillId="0" borderId="0" xfId="0" applyNumberForma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4" fillId="0" borderId="0" xfId="52" applyFont="1" applyBorder="1" applyAlignment="1">
      <alignment horizontal="left" vertical="center" wrapText="1"/>
      <protection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164" fontId="6" fillId="0" borderId="34" xfId="59" applyNumberFormat="1" applyFont="1" applyFill="1" applyBorder="1" applyAlignment="1">
      <alignment horizontal="center" vertical="center"/>
    </xf>
    <xf numFmtId="164" fontId="6" fillId="0" borderId="35" xfId="59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 wrapText="1"/>
    </xf>
    <xf numFmtId="0" fontId="17" fillId="33" borderId="36" xfId="0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/>
    </xf>
    <xf numFmtId="0" fontId="9" fillId="0" borderId="36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justify" vertical="center" wrapText="1"/>
    </xf>
    <xf numFmtId="4" fontId="23" fillId="0" borderId="24" xfId="0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4" fontId="23" fillId="0" borderId="34" xfId="0" applyNumberFormat="1" applyFont="1" applyFill="1" applyBorder="1" applyAlignment="1">
      <alignment horizontal="center" vertical="center" wrapText="1"/>
    </xf>
    <xf numFmtId="4" fontId="23" fillId="0" borderId="20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164" fontId="23" fillId="35" borderId="26" xfId="59" applyNumberFormat="1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justify" vertical="center" wrapText="1"/>
    </xf>
    <xf numFmtId="164" fontId="27" fillId="0" borderId="29" xfId="59" applyNumberFormat="1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justify" vertical="center" wrapText="1"/>
    </xf>
    <xf numFmtId="4" fontId="23" fillId="0" borderId="12" xfId="0" applyNumberFormat="1" applyFont="1" applyFill="1" applyBorder="1" applyAlignment="1">
      <alignment horizontal="center" vertical="center" wrapText="1"/>
    </xf>
    <xf numFmtId="4" fontId="20" fillId="0" borderId="39" xfId="0" applyNumberFormat="1" applyFont="1" applyFill="1" applyBorder="1" applyAlignment="1">
      <alignment horizontal="center"/>
    </xf>
    <xf numFmtId="0" fontId="34" fillId="35" borderId="36" xfId="0" applyFont="1" applyFill="1" applyBorder="1" applyAlignment="1">
      <alignment horizontal="center" vertical="center" wrapText="1"/>
    </xf>
    <xf numFmtId="4" fontId="33" fillId="0" borderId="0" xfId="52" applyNumberFormat="1" applyFont="1" applyFill="1" applyBorder="1" applyAlignment="1">
      <alignment horizontal="center" vertical="center" wrapText="1"/>
      <protection/>
    </xf>
    <xf numFmtId="0" fontId="33" fillId="0" borderId="0" xfId="52" applyFont="1" applyFill="1" applyBorder="1" applyAlignment="1">
      <alignment horizontal="center" vertical="center" wrapText="1"/>
      <protection/>
    </xf>
    <xf numFmtId="0" fontId="24" fillId="0" borderId="0" xfId="52" applyFont="1" applyFill="1" applyBorder="1" applyAlignment="1">
      <alignment horizontal="right" vertical="center" wrapText="1"/>
      <protection/>
    </xf>
    <xf numFmtId="2" fontId="33" fillId="0" borderId="0" xfId="52" applyNumberFormat="1" applyFont="1" applyFill="1" applyBorder="1" applyAlignment="1">
      <alignment horizontal="right" vertical="center" wrapText="1"/>
      <protection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10" xfId="0" applyFont="1" applyBorder="1" applyAlignment="1">
      <alignment/>
    </xf>
    <xf numFmtId="0" fontId="75" fillId="0" borderId="0" xfId="0" applyFont="1" applyBorder="1" applyAlignment="1">
      <alignment/>
    </xf>
    <xf numFmtId="0" fontId="9" fillId="36" borderId="37" xfId="0" applyFont="1" applyFill="1" applyBorder="1" applyAlignment="1">
      <alignment horizontal="center" vertical="center" wrapText="1"/>
    </xf>
    <xf numFmtId="164" fontId="6" fillId="36" borderId="26" xfId="0" applyNumberFormat="1" applyFont="1" applyFill="1" applyBorder="1" applyAlignment="1">
      <alignment horizontal="center" vertical="center" wrapText="1"/>
    </xf>
    <xf numFmtId="164" fontId="6" fillId="36" borderId="20" xfId="0" applyNumberFormat="1" applyFont="1" applyFill="1" applyBorder="1" applyAlignment="1">
      <alignment horizontal="center" vertical="center" wrapText="1"/>
    </xf>
    <xf numFmtId="2" fontId="23" fillId="0" borderId="26" xfId="0" applyNumberFormat="1" applyFont="1" applyFill="1" applyBorder="1" applyAlignment="1">
      <alignment horizontal="center" vertical="center" wrapText="1"/>
    </xf>
    <xf numFmtId="4" fontId="23" fillId="0" borderId="39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1" fillId="0" borderId="0" xfId="52" applyFont="1" applyAlignment="1">
      <alignment horizontal="left"/>
      <protection/>
    </xf>
    <xf numFmtId="0" fontId="31" fillId="0" borderId="0" xfId="0" applyFont="1" applyAlignment="1">
      <alignment horizontal="center"/>
    </xf>
    <xf numFmtId="0" fontId="24" fillId="0" borderId="0" xfId="52" applyFont="1" applyBorder="1" applyAlignment="1">
      <alignment horizontal="left" vertical="top" wrapText="1"/>
      <protection/>
    </xf>
    <xf numFmtId="0" fontId="24" fillId="0" borderId="0" xfId="52" applyFont="1" applyBorder="1" applyAlignment="1">
      <alignment horizontal="left" vertical="center" wrapText="1"/>
      <protection/>
    </xf>
    <xf numFmtId="0" fontId="60" fillId="0" borderId="0" xfId="0" applyFont="1" applyAlignment="1">
      <alignment horizontal="center"/>
    </xf>
    <xf numFmtId="0" fontId="6" fillId="0" borderId="26" xfId="0" applyFont="1" applyBorder="1" applyAlignment="1">
      <alignment horizontal="center"/>
    </xf>
    <xf numFmtId="164" fontId="6" fillId="0" borderId="26" xfId="59" applyNumberFormat="1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6" fillId="0" borderId="18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 wrapText="1"/>
    </xf>
    <xf numFmtId="0" fontId="76" fillId="0" borderId="22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6" fillId="0" borderId="23" xfId="0" applyFont="1" applyBorder="1" applyAlignment="1">
      <alignment horizontal="center" vertical="center" wrapText="1"/>
    </xf>
    <xf numFmtId="0" fontId="76" fillId="0" borderId="24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0" borderId="25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164" fontId="6" fillId="0" borderId="34" xfId="59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76" fillId="0" borderId="26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/>
    </xf>
    <xf numFmtId="164" fontId="6" fillId="0" borderId="35" xfId="59" applyNumberFormat="1" applyFont="1" applyFill="1" applyBorder="1" applyAlignment="1">
      <alignment horizontal="center" vertic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23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44" fontId="9" fillId="0" borderId="18" xfId="42" applyFont="1" applyBorder="1" applyAlignment="1">
      <alignment horizontal="center" vertical="center"/>
    </xf>
    <xf numFmtId="44" fontId="9" fillId="0" borderId="19" xfId="42" applyFont="1" applyBorder="1" applyAlignment="1">
      <alignment horizontal="center" vertical="center"/>
    </xf>
    <xf numFmtId="44" fontId="9" fillId="0" borderId="24" xfId="42" applyFont="1" applyBorder="1" applyAlignment="1">
      <alignment horizontal="center" vertical="center"/>
    </xf>
    <xf numFmtId="44" fontId="9" fillId="0" borderId="25" xfId="42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2" fillId="0" borderId="34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9" fillId="0" borderId="2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164" fontId="6" fillId="0" borderId="26" xfId="59" applyNumberFormat="1" applyFont="1" applyFill="1" applyBorder="1" applyAlignment="1">
      <alignment horizontal="center"/>
    </xf>
    <xf numFmtId="164" fontId="6" fillId="0" borderId="29" xfId="0" applyNumberFormat="1" applyFont="1" applyBorder="1" applyAlignment="1">
      <alignment horizontal="center" vertical="center"/>
    </xf>
    <xf numFmtId="49" fontId="76" fillId="0" borderId="26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2" fontId="6" fillId="0" borderId="26" xfId="0" applyNumberFormat="1" applyFont="1" applyBorder="1" applyAlignment="1">
      <alignment horizontal="center"/>
    </xf>
    <xf numFmtId="49" fontId="76" fillId="0" borderId="20" xfId="0" applyNumberFormat="1" applyFont="1" applyBorder="1" applyAlignment="1">
      <alignment horizontal="center" vertical="center"/>
    </xf>
    <xf numFmtId="49" fontId="76" fillId="0" borderId="21" xfId="0" applyNumberFormat="1" applyFont="1" applyBorder="1" applyAlignment="1">
      <alignment horizontal="center" vertical="center"/>
    </xf>
    <xf numFmtId="49" fontId="76" fillId="0" borderId="29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64" fontId="28" fillId="33" borderId="20" xfId="0" applyNumberFormat="1" applyFont="1" applyFill="1" applyBorder="1" applyAlignment="1">
      <alignment horizontal="center" vertical="center" wrapText="1"/>
    </xf>
    <xf numFmtId="164" fontId="28" fillId="33" borderId="29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2" fillId="0" borderId="45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76"/>
  <sheetViews>
    <sheetView tabSelected="1" zoomScalePageLayoutView="0" workbookViewId="0" topLeftCell="A3">
      <selection activeCell="K27" sqref="K27"/>
    </sheetView>
  </sheetViews>
  <sheetFormatPr defaultColWidth="9.140625" defaultRowHeight="15"/>
  <cols>
    <col min="2" max="2" width="11.57421875" style="0" customWidth="1"/>
    <col min="3" max="3" width="11.140625" style="0" customWidth="1"/>
    <col min="4" max="4" width="8.421875" style="0" customWidth="1"/>
    <col min="8" max="8" width="7.28125" style="0" customWidth="1"/>
    <col min="9" max="9" width="11.28125" style="0" bestFit="1" customWidth="1"/>
    <col min="10" max="10" width="13.421875" style="0" bestFit="1" customWidth="1"/>
  </cols>
  <sheetData>
    <row r="1" ht="15" hidden="1"/>
    <row r="2" ht="15" hidden="1"/>
    <row r="3" spans="1:14" ht="15">
      <c r="A3" s="176"/>
      <c r="B3" s="176"/>
      <c r="C3" s="2"/>
      <c r="D3" s="2"/>
      <c r="E3" s="2"/>
      <c r="F3" s="2"/>
      <c r="G3" s="2"/>
      <c r="H3" s="176" t="s">
        <v>1</v>
      </c>
      <c r="I3" s="176"/>
      <c r="J3" s="2"/>
      <c r="K3" s="4"/>
      <c r="L3" s="131"/>
      <c r="M3" s="131"/>
      <c r="N3" s="4"/>
    </row>
    <row r="4" spans="1:14" ht="15">
      <c r="A4" s="172"/>
      <c r="B4" s="172"/>
      <c r="C4" s="172"/>
      <c r="D4" s="172"/>
      <c r="E4" s="2"/>
      <c r="F4" s="2"/>
      <c r="G4" s="172" t="s">
        <v>2</v>
      </c>
      <c r="H4" s="172"/>
      <c r="I4" s="172"/>
      <c r="J4" s="172"/>
      <c r="K4" s="132"/>
      <c r="L4" s="132"/>
      <c r="M4" s="132"/>
      <c r="N4" s="132"/>
    </row>
    <row r="5" spans="1:14" ht="15">
      <c r="A5" s="172"/>
      <c r="B5" s="172"/>
      <c r="C5" s="172"/>
      <c r="D5" s="172"/>
      <c r="E5" s="2"/>
      <c r="F5" s="2"/>
      <c r="G5" s="172" t="s">
        <v>3</v>
      </c>
      <c r="H5" s="172"/>
      <c r="I5" s="172"/>
      <c r="J5" s="172"/>
      <c r="K5" s="132"/>
      <c r="L5" s="132"/>
      <c r="M5" s="132"/>
      <c r="N5" s="132"/>
    </row>
    <row r="6" spans="1:14" ht="15">
      <c r="A6" s="172"/>
      <c r="B6" s="172"/>
      <c r="C6" s="172"/>
      <c r="D6" s="172"/>
      <c r="E6" s="2"/>
      <c r="F6" s="2"/>
      <c r="G6" s="2"/>
      <c r="H6" s="2"/>
      <c r="I6" s="2"/>
      <c r="J6" s="2"/>
      <c r="K6" s="5"/>
      <c r="L6" s="5"/>
      <c r="M6" s="5"/>
      <c r="N6" s="5"/>
    </row>
    <row r="7" spans="1:14" ht="15">
      <c r="A7" s="173"/>
      <c r="B7" s="173"/>
      <c r="C7" s="8"/>
      <c r="D7" s="174"/>
      <c r="E7" s="174"/>
      <c r="F7" s="2"/>
      <c r="G7" s="169"/>
      <c r="H7" s="169"/>
      <c r="I7" s="169" t="s">
        <v>4</v>
      </c>
      <c r="J7" s="169"/>
      <c r="K7" s="132"/>
      <c r="L7" s="132"/>
      <c r="M7" s="132"/>
      <c r="N7" s="132"/>
    </row>
    <row r="8" spans="1:14" ht="15">
      <c r="A8" s="174"/>
      <c r="B8" s="174"/>
      <c r="C8" s="2"/>
      <c r="D8" s="174"/>
      <c r="E8" s="174"/>
      <c r="F8" s="2"/>
      <c r="G8" s="175" t="s">
        <v>5</v>
      </c>
      <c r="H8" s="175"/>
      <c r="I8" s="175" t="s">
        <v>6</v>
      </c>
      <c r="J8" s="175"/>
      <c r="K8" s="132"/>
      <c r="L8" s="132"/>
      <c r="M8" s="132"/>
      <c r="N8" s="132"/>
    </row>
    <row r="9" spans="1:14" ht="15">
      <c r="A9" s="8"/>
      <c r="B9" s="8"/>
      <c r="C9" s="171"/>
      <c r="D9" s="171"/>
      <c r="E9" s="171"/>
      <c r="F9" s="2"/>
      <c r="G9" s="169" t="s">
        <v>151</v>
      </c>
      <c r="H9" s="169"/>
      <c r="I9" s="169"/>
      <c r="J9" s="169"/>
      <c r="K9" s="5"/>
      <c r="L9" s="85"/>
      <c r="M9" s="85"/>
      <c r="N9" s="85"/>
    </row>
    <row r="10" spans="1:14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5"/>
      <c r="L10" s="5"/>
      <c r="M10" s="5"/>
      <c r="N10" s="5"/>
    </row>
    <row r="11" spans="1:14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8"/>
      <c r="L11" s="8"/>
      <c r="M11" s="8"/>
      <c r="N11" s="8"/>
    </row>
    <row r="12" spans="1:14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8"/>
      <c r="L12" s="8"/>
      <c r="M12" s="8"/>
      <c r="N12" s="8"/>
    </row>
    <row r="13" spans="1:14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8"/>
      <c r="L13" s="8"/>
      <c r="M13" s="8"/>
      <c r="N13" s="8"/>
    </row>
    <row r="14" spans="1:14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8"/>
      <c r="L14" s="8"/>
      <c r="M14" s="8"/>
      <c r="N14" s="8"/>
    </row>
    <row r="15" spans="1:14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8"/>
      <c r="L15" s="8"/>
      <c r="M15" s="8"/>
      <c r="N15" s="8"/>
    </row>
    <row r="16" spans="1:14" ht="18.75">
      <c r="A16" s="168" t="s">
        <v>72</v>
      </c>
      <c r="B16" s="168"/>
      <c r="C16" s="168"/>
      <c r="D16" s="168"/>
      <c r="E16" s="168"/>
      <c r="F16" s="168"/>
      <c r="G16" s="168"/>
      <c r="H16" s="168"/>
      <c r="I16" s="168"/>
      <c r="J16" s="168"/>
      <c r="K16" s="2"/>
      <c r="L16" s="2"/>
      <c r="M16" s="2"/>
      <c r="N16" s="2"/>
    </row>
    <row r="17" spans="1:14" ht="18.75">
      <c r="A17" s="168" t="s">
        <v>73</v>
      </c>
      <c r="B17" s="168"/>
      <c r="C17" s="168"/>
      <c r="D17" s="168"/>
      <c r="E17" s="168"/>
      <c r="F17" s="168"/>
      <c r="G17" s="168"/>
      <c r="H17" s="168"/>
      <c r="I17" s="168"/>
      <c r="J17" s="168"/>
      <c r="N17" s="2"/>
    </row>
    <row r="18" spans="1:14" ht="18.75">
      <c r="A18" s="168" t="s">
        <v>74</v>
      </c>
      <c r="B18" s="168"/>
      <c r="C18" s="168"/>
      <c r="D18" s="168"/>
      <c r="E18" s="168"/>
      <c r="F18" s="168"/>
      <c r="G18" s="168"/>
      <c r="H18" s="168"/>
      <c r="I18" s="168"/>
      <c r="J18" s="168"/>
      <c r="N18" s="2"/>
    </row>
    <row r="19" spans="1:14" ht="18.75">
      <c r="A19" s="168" t="s">
        <v>75</v>
      </c>
      <c r="B19" s="168"/>
      <c r="C19" s="168"/>
      <c r="D19" s="168"/>
      <c r="E19" s="168"/>
      <c r="F19" s="168"/>
      <c r="G19" s="168"/>
      <c r="H19" s="168"/>
      <c r="I19" s="168"/>
      <c r="J19" s="168"/>
      <c r="N19" s="2"/>
    </row>
    <row r="20" spans="1:14" ht="18.75">
      <c r="A20" s="168" t="s">
        <v>76</v>
      </c>
      <c r="B20" s="168"/>
      <c r="C20" s="168"/>
      <c r="D20" s="168"/>
      <c r="E20" s="168"/>
      <c r="F20" s="168"/>
      <c r="G20" s="168"/>
      <c r="H20" s="168"/>
      <c r="I20" s="168"/>
      <c r="J20" s="168"/>
      <c r="N20" s="2"/>
    </row>
    <row r="21" spans="1:14" ht="18.75">
      <c r="A21" s="86"/>
      <c r="B21" s="86"/>
      <c r="C21" s="86"/>
      <c r="D21" s="86"/>
      <c r="E21" s="86"/>
      <c r="F21" s="86"/>
      <c r="G21" s="86"/>
      <c r="H21" s="86"/>
      <c r="I21" s="86"/>
      <c r="J21" s="86"/>
      <c r="N21" s="2"/>
    </row>
    <row r="22" spans="1:14" ht="18.75">
      <c r="A22" s="168" t="s">
        <v>150</v>
      </c>
      <c r="B22" s="168"/>
      <c r="C22" s="168"/>
      <c r="D22" s="168"/>
      <c r="E22" s="168"/>
      <c r="F22" s="168"/>
      <c r="G22" s="168"/>
      <c r="H22" s="168"/>
      <c r="I22" s="168"/>
      <c r="J22" s="168"/>
      <c r="K22" s="2"/>
      <c r="L22" s="2"/>
      <c r="M22" s="2"/>
      <c r="N22" s="2"/>
    </row>
    <row r="23" spans="1:14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6" ht="15">
      <c r="A24" s="2"/>
      <c r="B24" s="2"/>
      <c r="C24" s="2"/>
      <c r="D24" s="2"/>
      <c r="E24" s="2"/>
      <c r="F24" s="9" t="s">
        <v>117</v>
      </c>
      <c r="G24" s="169"/>
      <c r="H24" s="169"/>
      <c r="I24" s="169"/>
      <c r="J24" s="2" t="s">
        <v>152</v>
      </c>
      <c r="K24" s="2"/>
      <c r="L24" s="2"/>
      <c r="M24" s="2"/>
      <c r="N24" s="2"/>
      <c r="O24" s="2"/>
      <c r="P24" s="2"/>
    </row>
    <row r="25" spans="1:16" ht="15">
      <c r="A25" s="2"/>
      <c r="B25" s="2"/>
      <c r="D25" s="2"/>
      <c r="E25" s="2"/>
      <c r="F25" s="2"/>
      <c r="G25" s="2"/>
      <c r="H25" s="2"/>
      <c r="I25" s="2"/>
      <c r="J25" s="2"/>
      <c r="K25" s="2"/>
      <c r="M25" s="2"/>
      <c r="N25" s="2"/>
      <c r="O25" s="2"/>
      <c r="P25" s="2"/>
    </row>
    <row r="26" spans="1:1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">
      <c r="A27" s="2"/>
      <c r="B27" s="2"/>
      <c r="H27" s="2"/>
      <c r="I27" s="2"/>
      <c r="J27" s="2"/>
      <c r="K27" s="2"/>
      <c r="L27" s="2"/>
      <c r="M27" s="2"/>
      <c r="N27" s="2"/>
    </row>
    <row r="28" spans="1:14" ht="15">
      <c r="A28" s="2"/>
      <c r="B28" s="2"/>
      <c r="H28" s="2"/>
      <c r="I28" s="2"/>
      <c r="J28" s="2"/>
      <c r="K28" s="2"/>
      <c r="L28" s="2"/>
      <c r="M28" s="2"/>
      <c r="N28" s="2"/>
    </row>
    <row r="29" spans="1:14" ht="15">
      <c r="A29" s="2"/>
      <c r="B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">
      <c r="A30" s="2"/>
      <c r="B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.75">
      <c r="A33" s="87" t="s">
        <v>77</v>
      </c>
      <c r="B33" s="87"/>
      <c r="C33" s="87"/>
      <c r="D33" s="87"/>
      <c r="E33" s="170" t="s">
        <v>78</v>
      </c>
      <c r="F33" s="170"/>
      <c r="G33" s="170"/>
      <c r="H33" s="170"/>
      <c r="I33" s="170"/>
      <c r="J33" s="170"/>
      <c r="K33" s="89"/>
      <c r="L33" s="89"/>
      <c r="M33" s="89"/>
      <c r="N33" s="89"/>
    </row>
    <row r="34" spans="1:14" ht="15.75">
      <c r="A34" s="87"/>
      <c r="B34" s="87"/>
      <c r="C34" s="87"/>
      <c r="D34" s="87"/>
      <c r="E34" s="88"/>
      <c r="F34" s="88"/>
      <c r="G34" s="88"/>
      <c r="H34" s="88"/>
      <c r="I34" s="88"/>
      <c r="J34" s="88"/>
      <c r="K34" s="89"/>
      <c r="L34" s="89"/>
      <c r="M34" s="89"/>
      <c r="N34" s="89"/>
    </row>
    <row r="35" spans="1:14" ht="15.75">
      <c r="A35" s="87" t="s">
        <v>79</v>
      </c>
      <c r="B35" s="87"/>
      <c r="C35" s="87"/>
      <c r="D35" s="87"/>
      <c r="E35" s="88"/>
      <c r="F35" s="88"/>
      <c r="G35" s="88"/>
      <c r="H35" s="88"/>
      <c r="I35" s="88"/>
      <c r="J35" s="90">
        <v>4909056600</v>
      </c>
      <c r="K35" s="89"/>
      <c r="L35" s="89"/>
      <c r="M35" s="89"/>
      <c r="N35" s="89"/>
    </row>
    <row r="36" spans="1:14" ht="15.75">
      <c r="A36" s="87"/>
      <c r="B36" s="87"/>
      <c r="C36" s="87"/>
      <c r="D36" s="87"/>
      <c r="E36" s="88"/>
      <c r="F36" s="88"/>
      <c r="G36" s="88"/>
      <c r="H36" s="88"/>
      <c r="I36" s="88"/>
      <c r="J36" s="88"/>
      <c r="K36" s="89"/>
      <c r="L36" s="89"/>
      <c r="M36" s="89"/>
      <c r="N36" s="89"/>
    </row>
    <row r="37" spans="1:14" ht="15.75">
      <c r="A37" s="87" t="s">
        <v>80</v>
      </c>
      <c r="B37" s="87"/>
      <c r="C37" s="87"/>
      <c r="D37" s="87"/>
      <c r="E37" s="88"/>
      <c r="F37" s="88"/>
      <c r="G37" s="88"/>
      <c r="H37" s="88"/>
      <c r="I37" s="170">
        <v>490901001</v>
      </c>
      <c r="J37" s="170"/>
      <c r="K37" s="89"/>
      <c r="L37" s="89"/>
      <c r="M37" s="89"/>
      <c r="N37" s="89"/>
    </row>
    <row r="38" spans="1:14" ht="15.75">
      <c r="A38" s="87"/>
      <c r="B38" s="87"/>
      <c r="C38" s="87"/>
      <c r="D38" s="87"/>
      <c r="E38" s="88"/>
      <c r="F38" s="88"/>
      <c r="G38" s="88"/>
      <c r="H38" s="88"/>
      <c r="I38" s="88"/>
      <c r="J38" s="88"/>
      <c r="K38" s="89"/>
      <c r="L38" s="89"/>
      <c r="M38" s="89"/>
      <c r="N38" s="89"/>
    </row>
    <row r="39" spans="1:14" ht="15.75">
      <c r="A39" s="87" t="s">
        <v>81</v>
      </c>
      <c r="B39" s="87"/>
      <c r="C39" s="87"/>
      <c r="D39" s="87"/>
      <c r="E39" s="88"/>
      <c r="F39" s="88"/>
      <c r="G39" s="88"/>
      <c r="H39" s="88"/>
      <c r="I39" s="88"/>
      <c r="J39" s="88">
        <v>383</v>
      </c>
      <c r="K39" s="89"/>
      <c r="L39" s="89"/>
      <c r="M39" s="89"/>
      <c r="N39" s="89"/>
    </row>
    <row r="40" spans="1:14" ht="15.75">
      <c r="A40" s="87"/>
      <c r="B40" s="87"/>
      <c r="C40" s="87"/>
      <c r="D40" s="87"/>
      <c r="E40" s="88"/>
      <c r="F40" s="88"/>
      <c r="G40" s="88"/>
      <c r="H40" s="88"/>
      <c r="I40" s="88"/>
      <c r="J40" s="88"/>
      <c r="K40" s="89"/>
      <c r="L40" s="89"/>
      <c r="M40" s="89"/>
      <c r="N40" s="89"/>
    </row>
    <row r="41" spans="1:14" ht="15.75">
      <c r="A41" s="87" t="s">
        <v>82</v>
      </c>
      <c r="B41" s="87"/>
      <c r="C41" s="87"/>
      <c r="D41" s="87"/>
      <c r="E41" s="88"/>
      <c r="F41" s="88"/>
      <c r="G41" s="88"/>
      <c r="H41" s="88"/>
      <c r="I41" s="88"/>
      <c r="J41" s="88">
        <v>643</v>
      </c>
      <c r="K41" s="89"/>
      <c r="L41" s="89"/>
      <c r="M41" s="89"/>
      <c r="N41" s="89"/>
    </row>
    <row r="42" spans="1:14" ht="15.75">
      <c r="A42" s="87"/>
      <c r="B42" s="87"/>
      <c r="C42" s="87"/>
      <c r="D42" s="87"/>
      <c r="E42" s="88"/>
      <c r="F42" s="88"/>
      <c r="G42" s="88"/>
      <c r="H42" s="88"/>
      <c r="I42" s="88"/>
      <c r="J42" s="88"/>
      <c r="K42" s="89"/>
      <c r="L42" s="89"/>
      <c r="M42" s="89"/>
      <c r="N42" s="89"/>
    </row>
    <row r="43" spans="1:14" ht="15.75">
      <c r="A43" s="87"/>
      <c r="B43" s="87"/>
      <c r="C43" s="87"/>
      <c r="D43" s="87"/>
      <c r="E43" s="88"/>
      <c r="F43" s="88"/>
      <c r="G43" s="88"/>
      <c r="H43" s="88"/>
      <c r="I43" s="88"/>
      <c r="J43" s="88"/>
      <c r="K43" s="89"/>
      <c r="L43" s="89"/>
      <c r="M43" s="89"/>
      <c r="N43" s="89"/>
    </row>
    <row r="44" spans="1:14" ht="15.75">
      <c r="A44" s="87"/>
      <c r="B44" s="87"/>
      <c r="C44" s="87"/>
      <c r="D44" s="87"/>
      <c r="E44" s="88"/>
      <c r="F44" s="88"/>
      <c r="G44" s="88"/>
      <c r="H44" s="88"/>
      <c r="I44" s="88"/>
      <c r="J44" s="88"/>
      <c r="K44" s="89"/>
      <c r="L44" s="89"/>
      <c r="M44" s="89"/>
      <c r="N44" s="89"/>
    </row>
    <row r="45" spans="1:14" ht="15.75">
      <c r="A45" s="87"/>
      <c r="B45" s="87"/>
      <c r="C45" s="87"/>
      <c r="D45" s="87"/>
      <c r="E45" s="88"/>
      <c r="F45" s="88"/>
      <c r="G45" s="88"/>
      <c r="H45" s="88"/>
      <c r="I45" s="88"/>
      <c r="J45" s="88"/>
      <c r="K45" s="89"/>
      <c r="L45" s="89"/>
      <c r="M45" s="89"/>
      <c r="N45" s="89"/>
    </row>
    <row r="46" spans="1:14" ht="15.75">
      <c r="A46" s="87"/>
      <c r="B46" s="87"/>
      <c r="C46" s="87"/>
      <c r="D46" s="87"/>
      <c r="E46" s="88"/>
      <c r="F46" s="88"/>
      <c r="G46" s="88"/>
      <c r="H46" s="88"/>
      <c r="I46" s="88"/>
      <c r="J46" s="88"/>
      <c r="K46" s="89"/>
      <c r="L46" s="89"/>
      <c r="M46" s="89"/>
      <c r="N46" s="89"/>
    </row>
    <row r="47" spans="1:14" ht="15.75">
      <c r="A47" s="87"/>
      <c r="B47" s="87"/>
      <c r="C47" s="87"/>
      <c r="D47" s="87"/>
      <c r="E47" s="88"/>
      <c r="F47" s="88"/>
      <c r="G47" s="88"/>
      <c r="H47" s="88"/>
      <c r="I47" s="88"/>
      <c r="J47" s="88"/>
      <c r="K47" s="89"/>
      <c r="L47" s="89"/>
      <c r="M47" s="89"/>
      <c r="N47" s="89"/>
    </row>
    <row r="48" spans="1:14" ht="15.75">
      <c r="A48" s="87"/>
      <c r="B48" s="87"/>
      <c r="C48" s="87"/>
      <c r="D48" s="87"/>
      <c r="E48" s="88"/>
      <c r="F48" s="88"/>
      <c r="G48" s="88"/>
      <c r="H48" s="88"/>
      <c r="I48" s="88"/>
      <c r="J48" s="88"/>
      <c r="K48" s="89"/>
      <c r="L48" s="89"/>
      <c r="M48" s="89"/>
      <c r="N48" s="89"/>
    </row>
    <row r="49" spans="1:14" ht="15.75">
      <c r="A49" s="87"/>
      <c r="B49" s="87"/>
      <c r="C49" s="87"/>
      <c r="D49" s="87"/>
      <c r="E49" s="88"/>
      <c r="F49" s="88"/>
      <c r="G49" s="88"/>
      <c r="H49" s="88"/>
      <c r="I49" s="88"/>
      <c r="J49" s="88"/>
      <c r="K49" s="89"/>
      <c r="L49" s="89"/>
      <c r="M49" s="89"/>
      <c r="N49" s="89"/>
    </row>
    <row r="50" spans="1:14" ht="15.75">
      <c r="A50" s="87"/>
      <c r="B50" s="87"/>
      <c r="C50" s="87"/>
      <c r="D50" s="87"/>
      <c r="E50" s="88"/>
      <c r="F50" s="88"/>
      <c r="G50" s="88"/>
      <c r="H50" s="88"/>
      <c r="I50" s="88"/>
      <c r="J50" s="88"/>
      <c r="K50" s="89"/>
      <c r="L50" s="89"/>
      <c r="M50" s="89"/>
      <c r="N50" s="89"/>
    </row>
    <row r="51" spans="1:14" ht="15.75">
      <c r="A51" s="87"/>
      <c r="B51" s="87"/>
      <c r="C51" s="87"/>
      <c r="D51" s="87"/>
      <c r="E51" s="88"/>
      <c r="F51" s="88"/>
      <c r="G51" s="88"/>
      <c r="H51" s="88"/>
      <c r="I51" s="88"/>
      <c r="J51" s="88"/>
      <c r="K51" s="89"/>
      <c r="L51" s="89"/>
      <c r="M51" s="89"/>
      <c r="N51" s="89"/>
    </row>
    <row r="52" spans="1:10" ht="17.25" customHeight="1">
      <c r="A52" s="160"/>
      <c r="B52" s="159"/>
      <c r="C52" s="159"/>
      <c r="D52" s="159"/>
      <c r="E52" s="159"/>
      <c r="G52" s="160"/>
      <c r="H52" s="160" t="s">
        <v>132</v>
      </c>
      <c r="I52" s="159"/>
      <c r="J52" s="159"/>
    </row>
    <row r="53" spans="1:10" ht="17.25" customHeight="1">
      <c r="A53" s="159"/>
      <c r="B53" s="159"/>
      <c r="C53" s="159"/>
      <c r="D53" s="159"/>
      <c r="E53" s="159"/>
      <c r="G53" s="159" t="s">
        <v>133</v>
      </c>
      <c r="H53" s="159"/>
      <c r="I53" s="159"/>
      <c r="J53" s="159"/>
    </row>
    <row r="54" spans="1:10" ht="17.25" customHeight="1">
      <c r="A54" s="159"/>
      <c r="B54" s="159"/>
      <c r="C54" s="159"/>
      <c r="D54" s="159"/>
      <c r="E54" s="159"/>
      <c r="G54" s="159"/>
      <c r="H54" s="159" t="s">
        <v>67</v>
      </c>
      <c r="I54" s="159"/>
      <c r="J54" s="159"/>
    </row>
    <row r="55" spans="1:10" ht="17.25" customHeight="1">
      <c r="A55" s="162"/>
      <c r="B55" s="162"/>
      <c r="C55" s="159"/>
      <c r="D55" s="159"/>
      <c r="E55" s="159"/>
      <c r="G55" s="161"/>
      <c r="H55" s="161"/>
      <c r="I55" s="159" t="s">
        <v>134</v>
      </c>
      <c r="J55" s="159"/>
    </row>
    <row r="56" spans="1:5" ht="17.25" customHeight="1">
      <c r="A56" s="159"/>
      <c r="B56" s="159"/>
      <c r="C56" s="159"/>
      <c r="D56" s="159"/>
      <c r="E56" s="159"/>
    </row>
    <row r="57" spans="1:5" ht="17.25" customHeight="1">
      <c r="A57" s="159"/>
      <c r="B57" s="159"/>
      <c r="C57" s="159"/>
      <c r="D57" s="159"/>
      <c r="E57" s="159"/>
    </row>
    <row r="58" spans="1:5" ht="17.25" customHeight="1">
      <c r="A58" s="159"/>
      <c r="B58" s="159"/>
      <c r="C58" s="159"/>
      <c r="D58" s="159"/>
      <c r="E58" s="159"/>
    </row>
    <row r="59" spans="1:5" ht="17.25" customHeight="1">
      <c r="A59" s="159"/>
      <c r="B59" s="159"/>
      <c r="C59" s="159"/>
      <c r="D59" s="159"/>
      <c r="E59" s="159"/>
    </row>
    <row r="60" spans="1:5" ht="18" customHeight="1">
      <c r="A60" s="159"/>
      <c r="B60" s="159"/>
      <c r="C60" s="159"/>
      <c r="D60" s="159"/>
      <c r="E60" s="159"/>
    </row>
    <row r="61" ht="28.5" customHeight="1"/>
    <row r="62" ht="15.75" customHeight="1"/>
    <row r="64" ht="51" customHeight="1"/>
    <row r="72" ht="15">
      <c r="I72" s="91"/>
    </row>
    <row r="76" ht="15">
      <c r="G76" s="92"/>
    </row>
  </sheetData>
  <sheetProtection/>
  <mergeCells count="26">
    <mergeCell ref="A3:B3"/>
    <mergeCell ref="H3:I3"/>
    <mergeCell ref="A4:D4"/>
    <mergeCell ref="G4:J4"/>
    <mergeCell ref="A5:D5"/>
    <mergeCell ref="G5:J5"/>
    <mergeCell ref="A19:J19"/>
    <mergeCell ref="A6:D6"/>
    <mergeCell ref="A7:B7"/>
    <mergeCell ref="D7:E7"/>
    <mergeCell ref="G7:H7"/>
    <mergeCell ref="I7:J7"/>
    <mergeCell ref="A8:B8"/>
    <mergeCell ref="D8:E8"/>
    <mergeCell ref="G8:H8"/>
    <mergeCell ref="I8:J8"/>
    <mergeCell ref="A20:J20"/>
    <mergeCell ref="A22:J22"/>
    <mergeCell ref="G24:I24"/>
    <mergeCell ref="E33:J33"/>
    <mergeCell ref="I37:J37"/>
    <mergeCell ref="C9:E9"/>
    <mergeCell ref="G9:J9"/>
    <mergeCell ref="A16:J16"/>
    <mergeCell ref="A17:J17"/>
    <mergeCell ref="A18:J18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Q24" sqref="Q24"/>
    </sheetView>
  </sheetViews>
  <sheetFormatPr defaultColWidth="9.140625" defaultRowHeight="15"/>
  <cols>
    <col min="2" max="2" width="10.57421875" style="0" customWidth="1"/>
    <col min="8" max="8" width="11.421875" style="0" customWidth="1"/>
  </cols>
  <sheetData>
    <row r="1" spans="1:10" ht="18.75">
      <c r="A1" s="178" t="s">
        <v>97</v>
      </c>
      <c r="B1" s="168"/>
      <c r="C1" s="168"/>
      <c r="D1" s="168"/>
      <c r="E1" s="168"/>
      <c r="F1" s="168"/>
      <c r="G1" s="168"/>
      <c r="H1" s="168"/>
      <c r="I1" s="168"/>
      <c r="J1" s="113"/>
    </row>
    <row r="3" spans="1:10" ht="18.75">
      <c r="A3" s="168" t="s">
        <v>98</v>
      </c>
      <c r="B3" s="168"/>
      <c r="C3" s="168"/>
      <c r="D3" s="168"/>
      <c r="E3" s="168"/>
      <c r="F3" s="168"/>
      <c r="G3" s="168"/>
      <c r="H3" s="168"/>
      <c r="I3" s="168"/>
      <c r="J3" s="113"/>
    </row>
    <row r="10" spans="1:13" ht="15.75">
      <c r="A10" s="114" t="s">
        <v>99</v>
      </c>
      <c r="B10" s="115"/>
      <c r="C10" s="115"/>
      <c r="D10" s="115"/>
      <c r="E10" s="115"/>
      <c r="F10" s="116"/>
      <c r="G10" s="115"/>
      <c r="H10" s="115"/>
      <c r="I10" s="115"/>
      <c r="J10" s="115"/>
      <c r="K10" s="115"/>
      <c r="L10" s="115"/>
      <c r="M10" s="115"/>
    </row>
    <row r="11" spans="1:13" ht="47.25" customHeight="1">
      <c r="A11" s="179" t="s">
        <v>100</v>
      </c>
      <c r="B11" s="179"/>
      <c r="C11" s="179"/>
      <c r="D11" s="179"/>
      <c r="E11" s="179"/>
      <c r="F11" s="179"/>
      <c r="G11" s="179"/>
      <c r="H11" s="179"/>
      <c r="I11" s="179"/>
      <c r="J11" s="117"/>
      <c r="K11" s="117"/>
      <c r="L11" s="117"/>
      <c r="M11" s="117"/>
    </row>
    <row r="12" spans="1:13" ht="15">
      <c r="A12" s="118"/>
      <c r="B12" s="118"/>
      <c r="C12" s="118"/>
      <c r="D12" s="118"/>
      <c r="E12" s="118"/>
      <c r="F12" s="118"/>
      <c r="G12" s="118"/>
      <c r="H12" s="118"/>
      <c r="I12" s="118"/>
      <c r="J12" s="117"/>
      <c r="K12" s="117"/>
      <c r="L12" s="117"/>
      <c r="M12" s="117"/>
    </row>
    <row r="13" spans="1:13" ht="15">
      <c r="A13" s="118"/>
      <c r="B13" s="118"/>
      <c r="C13" s="118"/>
      <c r="D13" s="118"/>
      <c r="E13" s="118"/>
      <c r="F13" s="118"/>
      <c r="G13" s="118"/>
      <c r="H13" s="118"/>
      <c r="I13" s="118"/>
      <c r="J13" s="117"/>
      <c r="K13" s="117"/>
      <c r="L13" s="117"/>
      <c r="M13" s="117"/>
    </row>
    <row r="14" spans="1:13" ht="15.75">
      <c r="A14" s="114" t="s">
        <v>101</v>
      </c>
      <c r="B14" s="119"/>
      <c r="C14" s="180" t="s">
        <v>102</v>
      </c>
      <c r="D14" s="180"/>
      <c r="E14" s="133"/>
      <c r="F14" s="133"/>
      <c r="G14" s="133"/>
      <c r="H14" s="133"/>
      <c r="I14" s="133"/>
      <c r="J14" s="133"/>
      <c r="K14" s="133"/>
      <c r="L14" s="133"/>
      <c r="M14" s="133"/>
    </row>
    <row r="17" spans="1:13" ht="30" customHeight="1">
      <c r="A17" s="120" t="s">
        <v>103</v>
      </c>
      <c r="B17" s="120"/>
      <c r="C17" s="120"/>
      <c r="D17" s="180" t="s">
        <v>104</v>
      </c>
      <c r="E17" s="180"/>
      <c r="F17" s="180"/>
      <c r="G17" s="180"/>
      <c r="H17" s="180"/>
      <c r="I17" s="180"/>
      <c r="J17" s="117"/>
      <c r="K17" s="117"/>
      <c r="L17" s="117"/>
      <c r="M17" s="117"/>
    </row>
    <row r="25" spans="1:13" ht="30">
      <c r="A25" s="177" t="s">
        <v>105</v>
      </c>
      <c r="B25" s="177"/>
      <c r="C25" s="177"/>
      <c r="D25" s="177"/>
      <c r="E25" s="177"/>
      <c r="F25" s="177"/>
      <c r="G25" s="121"/>
      <c r="H25" s="155">
        <v>106443.6</v>
      </c>
      <c r="I25" s="122" t="s">
        <v>106</v>
      </c>
      <c r="J25" s="123"/>
      <c r="K25" s="123"/>
      <c r="L25" s="123"/>
      <c r="M25" s="123"/>
    </row>
    <row r="26" spans="1:13" ht="15">
      <c r="A26" s="123"/>
      <c r="B26" s="123"/>
      <c r="C26" s="123"/>
      <c r="D26" s="123"/>
      <c r="E26" s="123"/>
      <c r="F26" s="123"/>
      <c r="G26" s="123"/>
      <c r="H26" s="156"/>
      <c r="I26" s="122"/>
      <c r="J26" s="123"/>
      <c r="K26" s="123"/>
      <c r="L26" s="123"/>
      <c r="M26" s="123"/>
    </row>
    <row r="27" spans="1:13" ht="30">
      <c r="A27" s="177" t="s">
        <v>107</v>
      </c>
      <c r="B27" s="177"/>
      <c r="C27" s="177"/>
      <c r="D27" s="177"/>
      <c r="E27" s="177"/>
      <c r="F27" s="177"/>
      <c r="G27" s="123"/>
      <c r="H27" s="155">
        <v>12402.5</v>
      </c>
      <c r="I27" s="122" t="s">
        <v>106</v>
      </c>
      <c r="J27" s="123"/>
      <c r="K27" s="123"/>
      <c r="L27" s="123"/>
      <c r="M27" s="123"/>
    </row>
    <row r="28" spans="1:13" ht="15">
      <c r="A28" s="123"/>
      <c r="B28" s="123"/>
      <c r="C28" s="123"/>
      <c r="D28" s="123"/>
      <c r="E28" s="123"/>
      <c r="F28" s="123"/>
      <c r="G28" s="123"/>
      <c r="H28" s="157"/>
      <c r="I28" s="123"/>
      <c r="J28" s="123"/>
      <c r="K28" s="123"/>
      <c r="L28" s="123"/>
      <c r="M28" s="123"/>
    </row>
    <row r="29" spans="1:13" ht="15.75">
      <c r="A29" s="177" t="s">
        <v>108</v>
      </c>
      <c r="B29" s="177"/>
      <c r="C29" s="177"/>
      <c r="D29" s="177"/>
      <c r="E29" s="177"/>
      <c r="F29" s="177"/>
      <c r="G29" s="123"/>
      <c r="H29" s="158">
        <v>12402.5</v>
      </c>
      <c r="I29" s="123" t="s">
        <v>109</v>
      </c>
      <c r="J29" s="123"/>
      <c r="K29" s="123"/>
      <c r="L29" s="123"/>
      <c r="M29" s="123"/>
    </row>
  </sheetData>
  <sheetProtection/>
  <mergeCells count="8">
    <mergeCell ref="A27:F27"/>
    <mergeCell ref="A29:F29"/>
    <mergeCell ref="A1:I1"/>
    <mergeCell ref="A3:I3"/>
    <mergeCell ref="A11:I11"/>
    <mergeCell ref="D17:I17"/>
    <mergeCell ref="A25:F25"/>
    <mergeCell ref="C14:D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46.8515625" style="0" customWidth="1"/>
    <col min="2" max="2" width="47.8515625" style="0" customWidth="1"/>
  </cols>
  <sheetData>
    <row r="1" ht="15">
      <c r="B1" s="93" t="s">
        <v>83</v>
      </c>
    </row>
    <row r="2" ht="15">
      <c r="B2" s="93" t="s">
        <v>135</v>
      </c>
    </row>
    <row r="3" ht="15">
      <c r="B3" s="93" t="s">
        <v>67</v>
      </c>
    </row>
    <row r="4" ht="15">
      <c r="B4" s="93"/>
    </row>
    <row r="5" ht="15">
      <c r="B5" s="93"/>
    </row>
    <row r="6" ht="15">
      <c r="B6" s="93"/>
    </row>
    <row r="7" spans="1:2" ht="15">
      <c r="A7" s="181" t="s">
        <v>84</v>
      </c>
      <c r="B7" s="181"/>
    </row>
    <row r="8" spans="1:2" ht="15">
      <c r="A8" s="94"/>
      <c r="B8" s="94"/>
    </row>
    <row r="9" spans="1:2" ht="15">
      <c r="A9" s="94"/>
      <c r="B9" s="94"/>
    </row>
    <row r="10" spans="1:2" ht="15">
      <c r="A10" s="95" t="s">
        <v>44</v>
      </c>
      <c r="B10" s="95" t="s">
        <v>85</v>
      </c>
    </row>
    <row r="11" spans="1:2" ht="15">
      <c r="A11" s="96" t="s">
        <v>86</v>
      </c>
      <c r="B11" s="97">
        <v>119380.6</v>
      </c>
    </row>
    <row r="12" spans="1:2" ht="15">
      <c r="A12" s="98" t="s">
        <v>87</v>
      </c>
      <c r="B12" s="99"/>
    </row>
    <row r="13" spans="1:2" ht="15">
      <c r="A13" s="100" t="s">
        <v>88</v>
      </c>
      <c r="B13" s="101">
        <v>106443.6</v>
      </c>
    </row>
    <row r="14" spans="1:2" ht="15">
      <c r="A14" s="98" t="s">
        <v>89</v>
      </c>
      <c r="B14" s="102"/>
    </row>
    <row r="15" spans="1:2" ht="15">
      <c r="A15" s="100" t="s">
        <v>90</v>
      </c>
      <c r="B15" s="103">
        <v>16167.5</v>
      </c>
    </row>
    <row r="16" spans="1:2" ht="15">
      <c r="A16" s="104" t="s">
        <v>149</v>
      </c>
      <c r="B16" s="105">
        <v>12402.5</v>
      </c>
    </row>
    <row r="17" spans="1:2" ht="15">
      <c r="A17" s="98" t="s">
        <v>89</v>
      </c>
      <c r="B17" s="99"/>
    </row>
    <row r="18" spans="1:2" ht="15">
      <c r="A18" s="100" t="s">
        <v>90</v>
      </c>
      <c r="B18" s="106">
        <v>4634.4</v>
      </c>
    </row>
    <row r="19" spans="1:2" ht="15">
      <c r="A19" s="107" t="s">
        <v>91</v>
      </c>
      <c r="B19" s="108">
        <v>1872.7</v>
      </c>
    </row>
    <row r="20" spans="1:2" ht="15">
      <c r="A20" s="98" t="s">
        <v>87</v>
      </c>
      <c r="B20" s="99"/>
    </row>
    <row r="21" spans="1:2" ht="15">
      <c r="A21" s="100" t="s">
        <v>92</v>
      </c>
      <c r="B21" s="106">
        <v>349.8</v>
      </c>
    </row>
    <row r="22" spans="1:2" ht="15">
      <c r="A22" s="104" t="s">
        <v>93</v>
      </c>
      <c r="B22" s="109">
        <v>356.7</v>
      </c>
    </row>
    <row r="23" spans="1:2" ht="15">
      <c r="A23" s="107" t="s">
        <v>94</v>
      </c>
      <c r="B23" s="110">
        <v>7112.7</v>
      </c>
    </row>
    <row r="24" spans="1:2" ht="15">
      <c r="A24" s="98" t="s">
        <v>87</v>
      </c>
      <c r="B24" s="111"/>
    </row>
    <row r="25" spans="1:2" ht="15">
      <c r="A25" s="100" t="s">
        <v>95</v>
      </c>
      <c r="B25" s="106">
        <v>187</v>
      </c>
    </row>
    <row r="32" spans="1:2" ht="15">
      <c r="A32" s="46" t="s">
        <v>114</v>
      </c>
      <c r="B32" s="17"/>
    </row>
    <row r="33" spans="1:2" ht="15">
      <c r="A33" s="47" t="s">
        <v>63</v>
      </c>
      <c r="B33" s="47"/>
    </row>
    <row r="34" spans="1:2" ht="15">
      <c r="A34" s="47"/>
      <c r="B34" s="47"/>
    </row>
    <row r="35" spans="1:2" ht="15">
      <c r="A35" s="47"/>
      <c r="B35" s="47"/>
    </row>
    <row r="36" spans="1:2" ht="15">
      <c r="A36" s="112" t="s">
        <v>110</v>
      </c>
      <c r="B36" s="14"/>
    </row>
    <row r="37" spans="1:2" ht="15">
      <c r="A37" s="11" t="s">
        <v>96</v>
      </c>
      <c r="B37" s="47"/>
    </row>
  </sheetData>
  <sheetProtection/>
  <mergeCells count="1">
    <mergeCell ref="A7:B7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7"/>
  <sheetViews>
    <sheetView view="pageBreakPreview" zoomScaleSheetLayoutView="100" zoomScalePageLayoutView="0" workbookViewId="0" topLeftCell="A16">
      <selection activeCell="H131" sqref="H131"/>
    </sheetView>
  </sheetViews>
  <sheetFormatPr defaultColWidth="9.140625" defaultRowHeight="15"/>
  <cols>
    <col min="1" max="1" width="11.7109375" style="0" customWidth="1"/>
    <col min="2" max="2" width="11.00390625" style="0" customWidth="1"/>
    <col min="3" max="3" width="17.421875" style="0" customWidth="1"/>
    <col min="4" max="4" width="9.140625" style="0" customWidth="1"/>
    <col min="5" max="5" width="8.140625" style="0" customWidth="1"/>
    <col min="6" max="6" width="10.28125" style="0" customWidth="1"/>
    <col min="7" max="7" width="7.28125" style="0" customWidth="1"/>
    <col min="8" max="8" width="6.8515625" style="0" customWidth="1"/>
    <col min="9" max="9" width="11.7109375" style="0" customWidth="1"/>
    <col min="10" max="10" width="17.7109375" style="0" customWidth="1"/>
    <col min="11" max="11" width="16.57421875" style="0" customWidth="1"/>
    <col min="12" max="12" width="20.28125" style="0" customWidth="1"/>
  </cols>
  <sheetData>
    <row r="1" ht="15">
      <c r="L1" s="1" t="s">
        <v>0</v>
      </c>
    </row>
    <row r="2" ht="15">
      <c r="L2" s="1" t="s">
        <v>135</v>
      </c>
    </row>
    <row r="3" ht="15">
      <c r="L3" s="80" t="s">
        <v>67</v>
      </c>
    </row>
    <row r="4" ht="15">
      <c r="L4" s="1"/>
    </row>
    <row r="5" ht="15">
      <c r="L5" s="1"/>
    </row>
    <row r="6" spans="1:14" ht="15">
      <c r="A6" s="176"/>
      <c r="B6" s="176"/>
      <c r="C6" s="2"/>
      <c r="D6" s="2"/>
      <c r="E6" s="2"/>
      <c r="F6" s="2"/>
      <c r="G6" s="2"/>
      <c r="H6" s="2"/>
      <c r="I6" s="2"/>
      <c r="J6" s="2"/>
      <c r="K6" s="2"/>
      <c r="L6" s="3" t="s">
        <v>1</v>
      </c>
      <c r="M6" s="3"/>
      <c r="N6" s="2"/>
    </row>
    <row r="7" spans="1:14" ht="15">
      <c r="A7" s="209"/>
      <c r="B7" s="209"/>
      <c r="C7" s="209"/>
      <c r="D7" s="209"/>
      <c r="E7" s="2"/>
      <c r="F7" s="2"/>
      <c r="G7" s="2"/>
      <c r="H7" s="2"/>
      <c r="I7" s="2"/>
      <c r="J7" s="2"/>
      <c r="K7" s="4" t="s">
        <v>2</v>
      </c>
      <c r="L7" s="4"/>
      <c r="M7" s="4"/>
      <c r="N7" s="4"/>
    </row>
    <row r="8" spans="1:14" ht="15">
      <c r="A8" s="209"/>
      <c r="B8" s="209"/>
      <c r="C8" s="209"/>
      <c r="D8" s="209"/>
      <c r="E8" s="2"/>
      <c r="F8" s="2"/>
      <c r="G8" s="2"/>
      <c r="H8" s="2"/>
      <c r="I8" s="2"/>
      <c r="J8" s="2"/>
      <c r="K8" s="4" t="s">
        <v>3</v>
      </c>
      <c r="L8" s="4"/>
      <c r="M8" s="4"/>
      <c r="N8" s="4"/>
    </row>
    <row r="9" spans="1:14" ht="15">
      <c r="A9" s="209"/>
      <c r="B9" s="209"/>
      <c r="C9" s="209"/>
      <c r="D9" s="209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">
      <c r="A11" s="124"/>
      <c r="B11" s="124"/>
      <c r="C11" s="174"/>
      <c r="D11" s="174"/>
      <c r="E11" s="5"/>
      <c r="F11" s="2"/>
      <c r="G11" s="2"/>
      <c r="H11" s="2"/>
      <c r="I11" s="2"/>
      <c r="J11" s="2"/>
      <c r="K11" s="6"/>
      <c r="L11" s="6" t="s">
        <v>4</v>
      </c>
      <c r="M11" s="5"/>
      <c r="N11" s="5"/>
    </row>
    <row r="12" spans="1:14" ht="15">
      <c r="A12" s="174"/>
      <c r="B12" s="174"/>
      <c r="C12" s="174"/>
      <c r="D12" s="174"/>
      <c r="E12" s="5"/>
      <c r="F12" s="2"/>
      <c r="G12" s="2"/>
      <c r="H12" s="2"/>
      <c r="I12" s="2"/>
      <c r="J12" s="2"/>
      <c r="K12" s="7" t="s">
        <v>5</v>
      </c>
      <c r="L12" s="7" t="s">
        <v>6</v>
      </c>
      <c r="M12" s="5"/>
      <c r="N12" s="5"/>
    </row>
    <row r="13" spans="1:14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8"/>
      <c r="N13" s="8"/>
    </row>
    <row r="14" spans="1:14" ht="15">
      <c r="A14" s="8"/>
      <c r="B14" s="174"/>
      <c r="C14" s="174"/>
      <c r="D14" s="85"/>
      <c r="E14" s="5"/>
      <c r="F14" s="2"/>
      <c r="G14" s="2"/>
      <c r="H14" s="2"/>
      <c r="I14" s="2"/>
      <c r="J14" s="8"/>
      <c r="K14" s="169" t="s">
        <v>145</v>
      </c>
      <c r="L14" s="169"/>
      <c r="M14" s="5"/>
      <c r="N14" s="5"/>
    </row>
    <row r="15" spans="1:12" s="12" customFormat="1" ht="15">
      <c r="A15" s="10"/>
      <c r="B15" s="10"/>
      <c r="C15" s="10"/>
      <c r="D15" s="10"/>
      <c r="E15" s="10"/>
      <c r="F15" s="10"/>
      <c r="G15" s="10"/>
      <c r="H15" s="10"/>
      <c r="I15" s="11"/>
      <c r="J15" s="11"/>
      <c r="K15" s="11"/>
      <c r="L15" s="11"/>
    </row>
    <row r="16" spans="1:12" s="12" customFormat="1" ht="15">
      <c r="A16" s="10"/>
      <c r="B16" s="10"/>
      <c r="C16" s="10"/>
      <c r="D16" s="10"/>
      <c r="E16" s="10"/>
      <c r="F16" s="10"/>
      <c r="G16" s="10"/>
      <c r="H16" s="10"/>
      <c r="I16" s="11"/>
      <c r="J16" s="11"/>
      <c r="K16" s="11"/>
      <c r="L16" s="11"/>
    </row>
    <row r="17" spans="1:12" s="12" customFormat="1" ht="15">
      <c r="A17" s="10"/>
      <c r="B17" s="10"/>
      <c r="C17" s="10"/>
      <c r="D17" s="10"/>
      <c r="E17" s="10"/>
      <c r="F17" s="10"/>
      <c r="G17" s="10"/>
      <c r="H17" s="10"/>
      <c r="I17" s="11"/>
      <c r="J17" s="11"/>
      <c r="K17" s="11"/>
      <c r="L17" s="11"/>
    </row>
    <row r="18" spans="1:12" s="12" customFormat="1" ht="15">
      <c r="A18" s="10"/>
      <c r="B18" s="10"/>
      <c r="C18" s="10"/>
      <c r="D18" s="10"/>
      <c r="E18" s="10"/>
      <c r="F18" s="10"/>
      <c r="G18" s="10"/>
      <c r="H18" s="10"/>
      <c r="I18" s="11"/>
      <c r="J18" s="11"/>
      <c r="K18" s="11"/>
      <c r="L18" s="11"/>
    </row>
    <row r="19" spans="1:11" ht="15.75" customHeight="1">
      <c r="A19" s="210" t="s">
        <v>7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</row>
    <row r="20" spans="1:12" ht="16.5" customHeight="1" thickBot="1">
      <c r="A20" s="211" t="s">
        <v>148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2"/>
      <c r="L20" s="13" t="s">
        <v>8</v>
      </c>
    </row>
    <row r="21" spans="1:12" ht="15.75">
      <c r="A21" s="14"/>
      <c r="B21" s="15"/>
      <c r="C21" s="14"/>
      <c r="D21" s="16"/>
      <c r="E21" s="16"/>
      <c r="F21" s="14"/>
      <c r="G21" s="14"/>
      <c r="H21" s="14"/>
      <c r="I21" s="17"/>
      <c r="J21" s="14"/>
      <c r="K21" s="18" t="s">
        <v>9</v>
      </c>
      <c r="L21" s="83" t="s">
        <v>10</v>
      </c>
    </row>
    <row r="22" spans="1:12" ht="15">
      <c r="A22" s="14"/>
      <c r="B22" s="15"/>
      <c r="C22" s="14"/>
      <c r="D22" s="18" t="s">
        <v>146</v>
      </c>
      <c r="E22" s="14"/>
      <c r="F22" s="14"/>
      <c r="G22" s="14"/>
      <c r="H22" s="14"/>
      <c r="I22" s="17"/>
      <c r="J22" s="14"/>
      <c r="K22" s="19" t="s">
        <v>11</v>
      </c>
      <c r="L22" s="20" t="s">
        <v>71</v>
      </c>
    </row>
    <row r="23" spans="1:12" ht="15">
      <c r="A23" s="17" t="s">
        <v>12</v>
      </c>
      <c r="B23" s="17"/>
      <c r="C23" s="21"/>
      <c r="D23" s="21"/>
      <c r="E23" s="21"/>
      <c r="F23" s="17"/>
      <c r="G23" s="17"/>
      <c r="H23" s="17"/>
      <c r="I23" s="17"/>
      <c r="J23" s="14"/>
      <c r="K23" s="213" t="s">
        <v>13</v>
      </c>
      <c r="L23" s="22"/>
    </row>
    <row r="24" spans="1:12" ht="24" customHeight="1">
      <c r="A24" s="17" t="s">
        <v>14</v>
      </c>
      <c r="B24" s="17"/>
      <c r="C24" s="23"/>
      <c r="D24" s="214" t="s">
        <v>68</v>
      </c>
      <c r="E24" s="214"/>
      <c r="F24" s="214"/>
      <c r="G24" s="214"/>
      <c r="H24" s="214"/>
      <c r="I24" s="214"/>
      <c r="J24" s="214"/>
      <c r="K24" s="213"/>
      <c r="L24" s="81">
        <v>23395490</v>
      </c>
    </row>
    <row r="25" spans="1:12" ht="15.75" thickBot="1">
      <c r="A25" s="17"/>
      <c r="B25" s="17"/>
      <c r="C25" s="23"/>
      <c r="D25" s="23"/>
      <c r="E25" s="23"/>
      <c r="F25" s="11"/>
      <c r="G25" s="11"/>
      <c r="H25" s="11"/>
      <c r="I25" s="11"/>
      <c r="J25" s="11"/>
      <c r="K25" s="17"/>
      <c r="L25" s="22"/>
    </row>
    <row r="26" spans="1:12" ht="15.75" thickBot="1">
      <c r="A26" s="17"/>
      <c r="B26" s="17"/>
      <c r="C26" s="23" t="s">
        <v>15</v>
      </c>
      <c r="E26" s="205" t="s">
        <v>69</v>
      </c>
      <c r="F26" s="206"/>
      <c r="G26" s="207"/>
      <c r="H26" s="11"/>
      <c r="I26" s="11" t="s">
        <v>16</v>
      </c>
      <c r="J26" s="14"/>
      <c r="K26" s="17"/>
      <c r="L26" s="24"/>
    </row>
    <row r="27" spans="1:12" ht="15">
      <c r="A27" s="17" t="s">
        <v>17</v>
      </c>
      <c r="B27" s="17"/>
      <c r="C27" s="23"/>
      <c r="D27" s="208" t="s">
        <v>18</v>
      </c>
      <c r="E27" s="208"/>
      <c r="F27" s="208"/>
      <c r="G27" s="208"/>
      <c r="H27" s="208"/>
      <c r="I27" s="208"/>
      <c r="J27" s="208"/>
      <c r="K27" s="17" t="s">
        <v>129</v>
      </c>
      <c r="L27" s="82">
        <v>44701000</v>
      </c>
    </row>
    <row r="28" spans="1:12" ht="15">
      <c r="A28" s="17" t="s">
        <v>19</v>
      </c>
      <c r="B28" s="17"/>
      <c r="C28" s="21"/>
      <c r="D28" s="223" t="s">
        <v>20</v>
      </c>
      <c r="E28" s="223"/>
      <c r="F28" s="223"/>
      <c r="G28" s="223"/>
      <c r="H28" s="223"/>
      <c r="I28" s="223"/>
      <c r="J28" s="223"/>
      <c r="K28" s="224" t="s">
        <v>21</v>
      </c>
      <c r="L28" s="25"/>
    </row>
    <row r="29" spans="1:12" ht="15">
      <c r="A29" s="17" t="s">
        <v>22</v>
      </c>
      <c r="B29" s="17"/>
      <c r="C29" s="21"/>
      <c r="D29" s="208"/>
      <c r="E29" s="208"/>
      <c r="F29" s="208"/>
      <c r="G29" s="208"/>
      <c r="H29" s="208"/>
      <c r="I29" s="208"/>
      <c r="J29" s="208"/>
      <c r="K29" s="224"/>
      <c r="L29" s="25">
        <v>813</v>
      </c>
    </row>
    <row r="30" spans="1:12" ht="15">
      <c r="A30" s="17" t="s">
        <v>19</v>
      </c>
      <c r="B30" s="17"/>
      <c r="C30" s="21"/>
      <c r="D30" s="232" t="s">
        <v>130</v>
      </c>
      <c r="E30" s="232"/>
      <c r="F30" s="232"/>
      <c r="G30" s="232"/>
      <c r="H30" s="232"/>
      <c r="I30" s="232"/>
      <c r="J30" s="232"/>
      <c r="K30" s="213"/>
      <c r="L30" s="22"/>
    </row>
    <row r="31" spans="1:12" ht="15">
      <c r="A31" s="17" t="s">
        <v>23</v>
      </c>
      <c r="B31" s="17"/>
      <c r="C31" s="21"/>
      <c r="D31" s="233"/>
      <c r="E31" s="233"/>
      <c r="F31" s="233"/>
      <c r="G31" s="233"/>
      <c r="H31" s="233"/>
      <c r="I31" s="233"/>
      <c r="J31" s="233"/>
      <c r="K31" s="213"/>
      <c r="L31" s="26"/>
    </row>
    <row r="32" spans="1:12" ht="15">
      <c r="A32" s="17" t="s">
        <v>24</v>
      </c>
      <c r="B32" s="17"/>
      <c r="C32" s="21"/>
      <c r="D32" s="21"/>
      <c r="E32" s="21"/>
      <c r="F32" s="17"/>
      <c r="G32" s="17"/>
      <c r="H32" s="17"/>
      <c r="I32" s="17"/>
      <c r="J32" s="17"/>
      <c r="K32" s="18" t="s">
        <v>25</v>
      </c>
      <c r="L32" s="26">
        <v>643</v>
      </c>
    </row>
    <row r="33" spans="1:12" ht="15.75" thickBot="1">
      <c r="A33" s="17"/>
      <c r="B33" s="27"/>
      <c r="C33" s="28"/>
      <c r="D33" s="21"/>
      <c r="E33" s="23"/>
      <c r="F33" s="17"/>
      <c r="G33" s="17"/>
      <c r="H33" s="17"/>
      <c r="I33" s="17"/>
      <c r="J33" s="17"/>
      <c r="K33" s="18" t="s">
        <v>26</v>
      </c>
      <c r="L33" s="29"/>
    </row>
    <row r="34" spans="1:10" ht="15">
      <c r="A34" s="17"/>
      <c r="B34" s="30" t="s">
        <v>27</v>
      </c>
      <c r="C34" s="31"/>
      <c r="D34" s="31"/>
      <c r="E34" s="23"/>
      <c r="F34" s="17"/>
      <c r="G34" s="17"/>
      <c r="H34" s="17"/>
      <c r="I34" s="17"/>
      <c r="J34" s="17"/>
    </row>
    <row r="35" spans="1:12" ht="15">
      <c r="A35" s="17"/>
      <c r="B35" s="30"/>
      <c r="C35" s="21"/>
      <c r="D35" s="21"/>
      <c r="E35" s="21"/>
      <c r="F35" s="17"/>
      <c r="G35" s="17"/>
      <c r="H35" s="17"/>
      <c r="I35" s="17"/>
      <c r="J35" s="17"/>
      <c r="K35" s="12"/>
      <c r="L35" s="12"/>
    </row>
    <row r="36" spans="1:12" ht="1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1:12" ht="15">
      <c r="A37" s="11"/>
      <c r="B37" s="11"/>
      <c r="C37" s="11"/>
      <c r="D37" s="11"/>
      <c r="E37" s="11"/>
      <c r="F37" s="11"/>
      <c r="G37" s="11"/>
      <c r="H37" s="11"/>
      <c r="I37" s="27"/>
      <c r="J37" s="27"/>
      <c r="K37" s="27"/>
      <c r="L37" s="27"/>
    </row>
    <row r="38" spans="1:12" ht="15">
      <c r="A38" s="32"/>
      <c r="B38" s="33"/>
      <c r="C38" s="34"/>
      <c r="D38" s="225" t="s">
        <v>31</v>
      </c>
      <c r="E38" s="35"/>
      <c r="F38" s="228" t="s">
        <v>28</v>
      </c>
      <c r="G38" s="229"/>
      <c r="H38" s="230"/>
      <c r="I38" s="231" t="s">
        <v>29</v>
      </c>
      <c r="J38" s="231"/>
      <c r="K38" s="231"/>
      <c r="L38" s="231"/>
    </row>
    <row r="39" spans="1:12" ht="15">
      <c r="A39" s="239" t="s">
        <v>30</v>
      </c>
      <c r="B39" s="174"/>
      <c r="C39" s="240"/>
      <c r="D39" s="226"/>
      <c r="E39" s="36" t="s">
        <v>31</v>
      </c>
      <c r="F39" s="241" t="s">
        <v>32</v>
      </c>
      <c r="G39" s="242"/>
      <c r="H39" s="243"/>
      <c r="I39" s="231"/>
      <c r="J39" s="231"/>
      <c r="K39" s="231"/>
      <c r="L39" s="231"/>
    </row>
    <row r="40" spans="1:12" ht="15">
      <c r="A40" s="37"/>
      <c r="B40" s="12"/>
      <c r="C40" s="38"/>
      <c r="D40" s="226"/>
      <c r="E40" s="36" t="s">
        <v>33</v>
      </c>
      <c r="F40" s="244" t="s">
        <v>147</v>
      </c>
      <c r="G40" s="245"/>
      <c r="H40" s="246"/>
      <c r="I40" s="231"/>
      <c r="J40" s="231"/>
      <c r="K40" s="231"/>
      <c r="L40" s="231"/>
    </row>
    <row r="41" spans="1:12" ht="15">
      <c r="A41" s="37"/>
      <c r="B41" s="12"/>
      <c r="C41" s="38"/>
      <c r="D41" s="226"/>
      <c r="E41" s="247"/>
      <c r="F41" s="249" t="s">
        <v>34</v>
      </c>
      <c r="G41" s="215" t="s">
        <v>35</v>
      </c>
      <c r="H41" s="216"/>
      <c r="I41" s="219" t="s">
        <v>36</v>
      </c>
      <c r="J41" s="220"/>
      <c r="K41" s="215" t="s">
        <v>37</v>
      </c>
      <c r="L41" s="216"/>
    </row>
    <row r="42" spans="1:12" ht="15">
      <c r="A42" s="39"/>
      <c r="B42" s="40"/>
      <c r="C42" s="41"/>
      <c r="D42" s="227"/>
      <c r="E42" s="248"/>
      <c r="F42" s="250"/>
      <c r="G42" s="217"/>
      <c r="H42" s="218"/>
      <c r="I42" s="221"/>
      <c r="J42" s="222"/>
      <c r="K42" s="217"/>
      <c r="L42" s="218"/>
    </row>
    <row r="43" spans="1:13" ht="15">
      <c r="A43" s="234">
        <v>1</v>
      </c>
      <c r="B43" s="235"/>
      <c r="C43" s="236"/>
      <c r="D43" s="42">
        <v>2</v>
      </c>
      <c r="E43" s="42">
        <v>3</v>
      </c>
      <c r="F43" s="42">
        <v>4</v>
      </c>
      <c r="G43" s="237">
        <v>5</v>
      </c>
      <c r="H43" s="238"/>
      <c r="I43" s="237">
        <v>6</v>
      </c>
      <c r="J43" s="238"/>
      <c r="K43" s="237">
        <v>7</v>
      </c>
      <c r="L43" s="238"/>
      <c r="M43" s="37" t="s">
        <v>64</v>
      </c>
    </row>
    <row r="44" spans="1:12" ht="15">
      <c r="A44" s="202" t="s">
        <v>140</v>
      </c>
      <c r="B44" s="202"/>
      <c r="C44" s="202"/>
      <c r="D44" s="203"/>
      <c r="E44" s="43">
        <v>180</v>
      </c>
      <c r="F44" s="43"/>
      <c r="G44" s="182"/>
      <c r="H44" s="182"/>
      <c r="I44" s="183">
        <f>'поступления и выплаты'!B11</f>
        <v>71222500</v>
      </c>
      <c r="J44" s="183"/>
      <c r="K44" s="183"/>
      <c r="L44" s="183"/>
    </row>
    <row r="45" spans="1:12" ht="15">
      <c r="A45" s="202"/>
      <c r="B45" s="202"/>
      <c r="C45" s="202"/>
      <c r="D45" s="203"/>
      <c r="E45" s="43">
        <v>211</v>
      </c>
      <c r="F45" s="43"/>
      <c r="G45" s="182"/>
      <c r="H45" s="182"/>
      <c r="I45" s="183"/>
      <c r="J45" s="183"/>
      <c r="K45" s="183">
        <f>'поступления и выплаты'!B26</f>
        <v>53166897.08</v>
      </c>
      <c r="L45" s="183"/>
    </row>
    <row r="46" spans="1:12" ht="15">
      <c r="A46" s="202"/>
      <c r="B46" s="202"/>
      <c r="C46" s="202"/>
      <c r="D46" s="203"/>
      <c r="E46" s="43">
        <v>212</v>
      </c>
      <c r="F46" s="43"/>
      <c r="G46" s="182"/>
      <c r="H46" s="182"/>
      <c r="I46" s="183"/>
      <c r="J46" s="183"/>
      <c r="K46" s="183">
        <f>'поступления и выплаты'!D27</f>
        <v>5000</v>
      </c>
      <c r="L46" s="183"/>
    </row>
    <row r="47" spans="1:12" ht="15">
      <c r="A47" s="202"/>
      <c r="B47" s="202"/>
      <c r="C47" s="202"/>
      <c r="D47" s="203"/>
      <c r="E47" s="43">
        <v>213</v>
      </c>
      <c r="F47" s="43"/>
      <c r="G47" s="182"/>
      <c r="H47" s="182"/>
      <c r="I47" s="183"/>
      <c r="J47" s="183"/>
      <c r="K47" s="183">
        <f>'поступления и выплаты'!B28</f>
        <v>16056402.92</v>
      </c>
      <c r="L47" s="183"/>
    </row>
    <row r="48" spans="1:12" ht="15">
      <c r="A48" s="202"/>
      <c r="B48" s="202"/>
      <c r="C48" s="202"/>
      <c r="D48" s="203"/>
      <c r="E48" s="43">
        <v>221</v>
      </c>
      <c r="F48" s="43"/>
      <c r="G48" s="182"/>
      <c r="H48" s="182"/>
      <c r="I48" s="183"/>
      <c r="J48" s="183"/>
      <c r="K48" s="183">
        <f>'поступления и выплаты'!D29</f>
        <v>200000</v>
      </c>
      <c r="L48" s="183"/>
    </row>
    <row r="49" spans="1:12" ht="15">
      <c r="A49" s="202"/>
      <c r="B49" s="202"/>
      <c r="C49" s="202"/>
      <c r="D49" s="203"/>
      <c r="E49" s="43">
        <v>222</v>
      </c>
      <c r="F49" s="43"/>
      <c r="G49" s="255"/>
      <c r="H49" s="255"/>
      <c r="I49" s="183"/>
      <c r="J49" s="183"/>
      <c r="K49" s="183">
        <f>'поступления и выплаты'!D30</f>
        <v>50000</v>
      </c>
      <c r="L49" s="183"/>
    </row>
    <row r="50" spans="1:12" ht="15">
      <c r="A50" s="202"/>
      <c r="B50" s="202"/>
      <c r="C50" s="202"/>
      <c r="D50" s="203"/>
      <c r="E50" s="43">
        <v>223</v>
      </c>
      <c r="F50" s="43"/>
      <c r="G50" s="182"/>
      <c r="H50" s="182"/>
      <c r="I50" s="183"/>
      <c r="J50" s="183"/>
      <c r="K50" s="183">
        <f>'поступления и выплаты'!B31</f>
        <v>0</v>
      </c>
      <c r="L50" s="183"/>
    </row>
    <row r="51" spans="1:12" ht="15">
      <c r="A51" s="202"/>
      <c r="B51" s="202"/>
      <c r="C51" s="202"/>
      <c r="D51" s="203"/>
      <c r="E51" s="43">
        <v>225</v>
      </c>
      <c r="F51" s="43"/>
      <c r="G51" s="182"/>
      <c r="H51" s="182"/>
      <c r="I51" s="183"/>
      <c r="J51" s="183"/>
      <c r="K51" s="183">
        <f>'поступления и выплаты'!B32</f>
        <v>60000</v>
      </c>
      <c r="L51" s="183"/>
    </row>
    <row r="52" spans="1:12" ht="15" customHeight="1">
      <c r="A52" s="202"/>
      <c r="B52" s="202"/>
      <c r="C52" s="202"/>
      <c r="D52" s="203"/>
      <c r="E52" s="43">
        <v>226</v>
      </c>
      <c r="F52" s="43"/>
      <c r="G52" s="182"/>
      <c r="H52" s="182"/>
      <c r="I52" s="183"/>
      <c r="J52" s="183"/>
      <c r="K52" s="183">
        <f>'поступления и выплаты'!B33</f>
        <v>450000</v>
      </c>
      <c r="L52" s="183"/>
    </row>
    <row r="53" spans="1:12" ht="15" customHeight="1">
      <c r="A53" s="202"/>
      <c r="B53" s="202"/>
      <c r="C53" s="202"/>
      <c r="D53" s="203"/>
      <c r="E53" s="43">
        <v>262</v>
      </c>
      <c r="F53" s="43"/>
      <c r="G53" s="182"/>
      <c r="H53" s="182"/>
      <c r="I53" s="251"/>
      <c r="J53" s="251"/>
      <c r="K53" s="251">
        <v>0</v>
      </c>
      <c r="L53" s="251"/>
    </row>
    <row r="54" spans="1:12" ht="15">
      <c r="A54" s="202"/>
      <c r="B54" s="202"/>
      <c r="C54" s="202"/>
      <c r="D54" s="203"/>
      <c r="E54" s="43">
        <v>290</v>
      </c>
      <c r="F54" s="43"/>
      <c r="G54" s="182"/>
      <c r="H54" s="182"/>
      <c r="I54" s="183"/>
      <c r="J54" s="183"/>
      <c r="K54" s="183">
        <f>'поступления и выплаты'!B34</f>
        <v>50000</v>
      </c>
      <c r="L54" s="183"/>
    </row>
    <row r="55" spans="1:13" ht="15" customHeight="1">
      <c r="A55" s="202"/>
      <c r="B55" s="202"/>
      <c r="C55" s="202"/>
      <c r="D55" s="253"/>
      <c r="E55" s="127">
        <v>300</v>
      </c>
      <c r="F55" s="127"/>
      <c r="G55" s="182"/>
      <c r="H55" s="182"/>
      <c r="I55" s="183"/>
      <c r="J55" s="183"/>
      <c r="K55" s="183">
        <f>'поступления и выплаты'!B36+'поступления и выплаты'!D35</f>
        <v>1184200</v>
      </c>
      <c r="L55" s="183"/>
      <c r="M55" t="s">
        <v>52</v>
      </c>
    </row>
    <row r="56" spans="1:12" ht="18" customHeight="1">
      <c r="A56" s="254" t="s">
        <v>144</v>
      </c>
      <c r="B56" s="187"/>
      <c r="C56" s="188"/>
      <c r="D56" s="256"/>
      <c r="E56" s="127">
        <v>180</v>
      </c>
      <c r="F56" s="127"/>
      <c r="G56" s="182"/>
      <c r="H56" s="182"/>
      <c r="I56" s="183">
        <f>'поступления и выплаты'!B12</f>
        <v>1228729.12</v>
      </c>
      <c r="J56" s="183"/>
      <c r="K56" s="183"/>
      <c r="L56" s="183"/>
    </row>
    <row r="57" spans="1:12" ht="30.75" customHeight="1">
      <c r="A57" s="189"/>
      <c r="B57" s="190"/>
      <c r="C57" s="191"/>
      <c r="D57" s="257"/>
      <c r="E57" s="127">
        <v>211</v>
      </c>
      <c r="F57" s="127"/>
      <c r="G57" s="182"/>
      <c r="H57" s="182"/>
      <c r="I57" s="183"/>
      <c r="J57" s="183"/>
      <c r="K57" s="183">
        <f>'поступления и выплаты'!D38+'поступления и выплаты'!C38</f>
        <v>943724.36</v>
      </c>
      <c r="L57" s="183"/>
    </row>
    <row r="58" spans="1:12" ht="30.75" customHeight="1">
      <c r="A58" s="189"/>
      <c r="B58" s="190"/>
      <c r="C58" s="191"/>
      <c r="D58" s="257"/>
      <c r="E58" s="127">
        <v>212</v>
      </c>
      <c r="F58" s="127"/>
      <c r="G58" s="182"/>
      <c r="H58" s="182"/>
      <c r="I58" s="183"/>
      <c r="J58" s="183"/>
      <c r="K58" s="183">
        <f>'поступления и выплаты'!D39+'поступления и выплаты'!C39</f>
        <v>0</v>
      </c>
      <c r="L58" s="183"/>
    </row>
    <row r="59" spans="1:12" ht="30.75" customHeight="1">
      <c r="A59" s="189"/>
      <c r="B59" s="190"/>
      <c r="C59" s="191"/>
      <c r="D59" s="257"/>
      <c r="E59" s="127">
        <v>213</v>
      </c>
      <c r="F59" s="127"/>
      <c r="G59" s="184"/>
      <c r="H59" s="185"/>
      <c r="I59" s="199"/>
      <c r="J59" s="204"/>
      <c r="K59" s="199">
        <f>'поступления и выплаты'!D40+'поступления и выплаты'!C40</f>
        <v>285004.76</v>
      </c>
      <c r="L59" s="204"/>
    </row>
    <row r="60" spans="1:12" ht="30.75" customHeight="1">
      <c r="A60" s="192"/>
      <c r="B60" s="193"/>
      <c r="C60" s="194"/>
      <c r="D60" s="258"/>
      <c r="E60" s="127">
        <v>262</v>
      </c>
      <c r="F60" s="127"/>
      <c r="G60" s="182"/>
      <c r="H60" s="182"/>
      <c r="I60" s="183"/>
      <c r="J60" s="183"/>
      <c r="K60" s="183">
        <f>'поступления и выплаты'!B41</f>
        <v>0</v>
      </c>
      <c r="L60" s="183"/>
    </row>
    <row r="61" spans="1:12" ht="16.5" customHeight="1">
      <c r="A61" s="201" t="s">
        <v>139</v>
      </c>
      <c r="B61" s="202"/>
      <c r="C61" s="202"/>
      <c r="D61" s="203"/>
      <c r="E61" s="43">
        <v>130</v>
      </c>
      <c r="F61" s="43"/>
      <c r="G61" s="184"/>
      <c r="H61" s="185"/>
      <c r="I61" s="199"/>
      <c r="J61" s="204"/>
      <c r="K61" s="199"/>
      <c r="L61" s="204"/>
    </row>
    <row r="62" spans="1:12" ht="40.5" customHeight="1">
      <c r="A62" s="202"/>
      <c r="B62" s="202"/>
      <c r="C62" s="202"/>
      <c r="D62" s="203"/>
      <c r="E62" s="43">
        <v>180</v>
      </c>
      <c r="F62" s="43"/>
      <c r="G62" s="182"/>
      <c r="H62" s="182"/>
      <c r="I62" s="183">
        <f>'поступления и выплаты'!B13</f>
        <v>1142505</v>
      </c>
      <c r="J62" s="183"/>
      <c r="K62" s="183"/>
      <c r="L62" s="183"/>
    </row>
    <row r="63" spans="1:13" ht="19.5" customHeight="1">
      <c r="A63" s="202"/>
      <c r="B63" s="202"/>
      <c r="C63" s="202"/>
      <c r="D63" s="203"/>
      <c r="E63" s="43">
        <v>211</v>
      </c>
      <c r="F63" s="43"/>
      <c r="G63" s="182"/>
      <c r="H63" s="182"/>
      <c r="I63" s="183"/>
      <c r="J63" s="183"/>
      <c r="K63" s="183">
        <f>'поступления и выплаты'!C43</f>
        <v>877500</v>
      </c>
      <c r="L63" s="183"/>
      <c r="M63" t="s">
        <v>53</v>
      </c>
    </row>
    <row r="64" spans="1:12" ht="63" customHeight="1">
      <c r="A64" s="202"/>
      <c r="B64" s="202"/>
      <c r="C64" s="202"/>
      <c r="D64" s="203"/>
      <c r="E64" s="43">
        <v>213</v>
      </c>
      <c r="F64" s="43"/>
      <c r="G64" s="182"/>
      <c r="H64" s="182"/>
      <c r="I64" s="183"/>
      <c r="J64" s="183"/>
      <c r="K64" s="183">
        <f>'поступления и выплаты'!C44</f>
        <v>265005</v>
      </c>
      <c r="L64" s="183"/>
    </row>
    <row r="65" spans="1:13" ht="15">
      <c r="A65" s="201" t="s">
        <v>136</v>
      </c>
      <c r="B65" s="202"/>
      <c r="C65" s="202"/>
      <c r="D65" s="203"/>
      <c r="E65" s="43">
        <v>130</v>
      </c>
      <c r="F65" s="43"/>
      <c r="G65" s="184"/>
      <c r="H65" s="185"/>
      <c r="I65" s="199"/>
      <c r="J65" s="204"/>
      <c r="K65" s="199"/>
      <c r="L65" s="204"/>
      <c r="M65" s="45"/>
    </row>
    <row r="66" spans="1:13" ht="15">
      <c r="A66" s="202"/>
      <c r="B66" s="202"/>
      <c r="C66" s="202"/>
      <c r="D66" s="203"/>
      <c r="E66" s="43">
        <v>180</v>
      </c>
      <c r="F66" s="43"/>
      <c r="G66" s="182"/>
      <c r="H66" s="182"/>
      <c r="I66" s="183">
        <f>'поступления и выплаты'!B14</f>
        <v>4221814.7</v>
      </c>
      <c r="J66" s="183"/>
      <c r="K66" s="183"/>
      <c r="L66" s="183"/>
      <c r="M66" s="45"/>
    </row>
    <row r="67" spans="1:13" ht="15">
      <c r="A67" s="202"/>
      <c r="B67" s="202"/>
      <c r="C67" s="202"/>
      <c r="D67" s="203"/>
      <c r="E67" s="43">
        <v>211</v>
      </c>
      <c r="F67" s="43"/>
      <c r="G67" s="182"/>
      <c r="H67" s="182"/>
      <c r="I67" s="183"/>
      <c r="J67" s="183"/>
      <c r="K67" s="183">
        <f>'поступления и выплаты'!D46</f>
        <v>84000</v>
      </c>
      <c r="L67" s="183"/>
      <c r="M67" s="45"/>
    </row>
    <row r="68" spans="1:12" ht="15">
      <c r="A68" s="202"/>
      <c r="B68" s="202"/>
      <c r="C68" s="202"/>
      <c r="D68" s="203"/>
      <c r="E68" s="43">
        <v>212</v>
      </c>
      <c r="F68" s="43"/>
      <c r="G68" s="182"/>
      <c r="H68" s="182"/>
      <c r="I68" s="183"/>
      <c r="J68" s="183"/>
      <c r="K68" s="183">
        <f>'поступления и выплаты'!D47</f>
        <v>0</v>
      </c>
      <c r="L68" s="183"/>
    </row>
    <row r="69" spans="1:12" ht="15">
      <c r="A69" s="202"/>
      <c r="B69" s="202"/>
      <c r="C69" s="202"/>
      <c r="D69" s="203"/>
      <c r="E69" s="43">
        <v>213</v>
      </c>
      <c r="F69" s="43"/>
      <c r="G69" s="182"/>
      <c r="H69" s="182"/>
      <c r="I69" s="183"/>
      <c r="J69" s="183"/>
      <c r="K69" s="183">
        <f>'поступления и выплаты'!D48</f>
        <v>25368</v>
      </c>
      <c r="L69" s="183"/>
    </row>
    <row r="70" spans="1:12" ht="15">
      <c r="A70" s="202"/>
      <c r="B70" s="202"/>
      <c r="C70" s="202"/>
      <c r="D70" s="203"/>
      <c r="E70" s="43">
        <v>221</v>
      </c>
      <c r="F70" s="43"/>
      <c r="G70" s="182"/>
      <c r="H70" s="182"/>
      <c r="I70" s="183"/>
      <c r="J70" s="183"/>
      <c r="K70" s="183">
        <v>0</v>
      </c>
      <c r="L70" s="183"/>
    </row>
    <row r="71" spans="1:12" ht="15">
      <c r="A71" s="202"/>
      <c r="B71" s="202"/>
      <c r="C71" s="202"/>
      <c r="D71" s="203"/>
      <c r="E71" s="43">
        <v>222</v>
      </c>
      <c r="F71" s="43"/>
      <c r="G71" s="255"/>
      <c r="H71" s="255"/>
      <c r="I71" s="183"/>
      <c r="J71" s="183"/>
      <c r="K71" s="183">
        <v>0</v>
      </c>
      <c r="L71" s="183"/>
    </row>
    <row r="72" spans="1:12" ht="15">
      <c r="A72" s="202"/>
      <c r="B72" s="202"/>
      <c r="C72" s="202"/>
      <c r="D72" s="203"/>
      <c r="E72" s="43">
        <v>223</v>
      </c>
      <c r="F72" s="43"/>
      <c r="G72" s="182"/>
      <c r="H72" s="182"/>
      <c r="I72" s="183"/>
      <c r="J72" s="183"/>
      <c r="K72" s="183">
        <f>'поступления и выплаты'!D51</f>
        <v>3798750</v>
      </c>
      <c r="L72" s="183"/>
    </row>
    <row r="73" spans="1:12" ht="15">
      <c r="A73" s="202"/>
      <c r="B73" s="202"/>
      <c r="C73" s="202"/>
      <c r="D73" s="203"/>
      <c r="E73" s="43">
        <v>225</v>
      </c>
      <c r="F73" s="43"/>
      <c r="G73" s="182"/>
      <c r="H73" s="182"/>
      <c r="I73" s="183"/>
      <c r="J73" s="183"/>
      <c r="K73" s="183">
        <f>'поступления и выплаты'!D52</f>
        <v>0</v>
      </c>
      <c r="L73" s="183"/>
    </row>
    <row r="74" spans="1:12" ht="15">
      <c r="A74" s="202"/>
      <c r="B74" s="202"/>
      <c r="C74" s="202"/>
      <c r="D74" s="203"/>
      <c r="E74" s="43">
        <v>226</v>
      </c>
      <c r="F74" s="43"/>
      <c r="G74" s="182"/>
      <c r="H74" s="182"/>
      <c r="I74" s="183"/>
      <c r="J74" s="183"/>
      <c r="K74" s="183">
        <f>'поступления и выплаты'!D53</f>
        <v>313696.69999999995</v>
      </c>
      <c r="L74" s="183"/>
    </row>
    <row r="75" spans="1:12" ht="15">
      <c r="A75" s="202"/>
      <c r="B75" s="202"/>
      <c r="C75" s="202"/>
      <c r="D75" s="203"/>
      <c r="E75" s="43">
        <v>262</v>
      </c>
      <c r="F75" s="43"/>
      <c r="G75" s="182"/>
      <c r="H75" s="182"/>
      <c r="I75" s="251"/>
      <c r="J75" s="251"/>
      <c r="K75" s="251">
        <v>0</v>
      </c>
      <c r="L75" s="251"/>
    </row>
    <row r="76" spans="1:12" ht="15">
      <c r="A76" s="202"/>
      <c r="B76" s="202"/>
      <c r="C76" s="202"/>
      <c r="D76" s="203"/>
      <c r="E76" s="43">
        <v>290</v>
      </c>
      <c r="F76" s="43"/>
      <c r="G76" s="182"/>
      <c r="H76" s="182"/>
      <c r="I76" s="183"/>
      <c r="J76" s="183"/>
      <c r="K76" s="183">
        <f>'поступления и выплаты'!D54</f>
        <v>0</v>
      </c>
      <c r="L76" s="183"/>
    </row>
    <row r="77" spans="1:12" ht="15">
      <c r="A77" s="202"/>
      <c r="B77" s="202"/>
      <c r="C77" s="202"/>
      <c r="D77" s="253"/>
      <c r="E77" s="127">
        <v>300</v>
      </c>
      <c r="F77" s="127"/>
      <c r="G77" s="182"/>
      <c r="H77" s="182"/>
      <c r="I77" s="183"/>
      <c r="J77" s="183"/>
      <c r="K77" s="183">
        <f>'поступления и выплаты'!D56+'поступления и выплаты'!D55</f>
        <v>0</v>
      </c>
      <c r="L77" s="183"/>
    </row>
    <row r="78" spans="1:12" ht="15">
      <c r="A78" s="201" t="s">
        <v>57</v>
      </c>
      <c r="B78" s="202"/>
      <c r="C78" s="202"/>
      <c r="D78" s="203"/>
      <c r="E78" s="43">
        <v>130</v>
      </c>
      <c r="F78" s="43"/>
      <c r="G78" s="184">
        <v>1166148.54</v>
      </c>
      <c r="H78" s="185"/>
      <c r="I78" s="199">
        <f>'поступления и выплаты'!B15</f>
        <v>12850000</v>
      </c>
      <c r="J78" s="204"/>
      <c r="K78" s="199"/>
      <c r="L78" s="204"/>
    </row>
    <row r="79" spans="1:12" ht="15">
      <c r="A79" s="202"/>
      <c r="B79" s="202"/>
      <c r="C79" s="202"/>
      <c r="D79" s="203"/>
      <c r="E79" s="43">
        <v>180</v>
      </c>
      <c r="F79" s="43"/>
      <c r="G79" s="182"/>
      <c r="H79" s="182"/>
      <c r="I79" s="183"/>
      <c r="J79" s="183"/>
      <c r="K79" s="183"/>
      <c r="L79" s="183"/>
    </row>
    <row r="80" spans="1:12" ht="15">
      <c r="A80" s="202"/>
      <c r="B80" s="202"/>
      <c r="C80" s="202"/>
      <c r="D80" s="203"/>
      <c r="E80" s="43">
        <v>211</v>
      </c>
      <c r="F80" s="43"/>
      <c r="G80" s="182"/>
      <c r="H80" s="182"/>
      <c r="I80" s="183"/>
      <c r="J80" s="183"/>
      <c r="K80" s="183">
        <f>'поступления и выплаты'!D58</f>
        <v>4083397.8</v>
      </c>
      <c r="L80" s="183"/>
    </row>
    <row r="81" spans="1:12" ht="15">
      <c r="A81" s="202"/>
      <c r="B81" s="202"/>
      <c r="C81" s="202"/>
      <c r="D81" s="203"/>
      <c r="E81" s="43">
        <v>212</v>
      </c>
      <c r="F81" s="43"/>
      <c r="G81" s="182"/>
      <c r="H81" s="182"/>
      <c r="I81" s="183"/>
      <c r="J81" s="183"/>
      <c r="K81" s="183">
        <v>0</v>
      </c>
      <c r="L81" s="183"/>
    </row>
    <row r="82" spans="1:12" ht="15">
      <c r="A82" s="202"/>
      <c r="B82" s="202"/>
      <c r="C82" s="202"/>
      <c r="D82" s="203"/>
      <c r="E82" s="43">
        <v>213</v>
      </c>
      <c r="F82" s="43"/>
      <c r="G82" s="182"/>
      <c r="H82" s="182"/>
      <c r="I82" s="183"/>
      <c r="J82" s="183"/>
      <c r="K82" s="183">
        <f>'поступления и выплаты'!D60</f>
        <v>1233186.14</v>
      </c>
      <c r="L82" s="183"/>
    </row>
    <row r="83" spans="1:12" ht="15">
      <c r="A83" s="202"/>
      <c r="B83" s="202"/>
      <c r="C83" s="202"/>
      <c r="D83" s="203"/>
      <c r="E83" s="43">
        <v>221</v>
      </c>
      <c r="F83" s="43"/>
      <c r="G83" s="182"/>
      <c r="H83" s="182"/>
      <c r="I83" s="183"/>
      <c r="J83" s="183"/>
      <c r="K83" s="183">
        <v>0</v>
      </c>
      <c r="L83" s="183"/>
    </row>
    <row r="84" spans="1:12" ht="15">
      <c r="A84" s="202"/>
      <c r="B84" s="202"/>
      <c r="C84" s="202"/>
      <c r="D84" s="203"/>
      <c r="E84" s="43">
        <v>222</v>
      </c>
      <c r="F84" s="43"/>
      <c r="G84" s="255"/>
      <c r="H84" s="255"/>
      <c r="I84" s="183"/>
      <c r="J84" s="183"/>
      <c r="K84" s="183">
        <f>'поступления и выплаты'!B62</f>
        <v>0</v>
      </c>
      <c r="L84" s="183"/>
    </row>
    <row r="85" spans="1:12" ht="15">
      <c r="A85" s="202"/>
      <c r="B85" s="202"/>
      <c r="C85" s="202"/>
      <c r="D85" s="203"/>
      <c r="E85" s="43">
        <v>223</v>
      </c>
      <c r="F85" s="43"/>
      <c r="G85" s="182"/>
      <c r="H85" s="182"/>
      <c r="I85" s="183"/>
      <c r="J85" s="183"/>
      <c r="K85" s="183">
        <v>10000</v>
      </c>
      <c r="L85" s="183"/>
    </row>
    <row r="86" spans="1:12" ht="15">
      <c r="A86" s="202"/>
      <c r="B86" s="202"/>
      <c r="C86" s="202"/>
      <c r="D86" s="203"/>
      <c r="E86" s="43">
        <v>225</v>
      </c>
      <c r="F86" s="43"/>
      <c r="G86" s="182"/>
      <c r="H86" s="182"/>
      <c r="I86" s="183"/>
      <c r="J86" s="183"/>
      <c r="K86" s="183">
        <f>'поступления и выплаты'!D64</f>
        <v>200000</v>
      </c>
      <c r="L86" s="183"/>
    </row>
    <row r="87" spans="1:12" ht="15">
      <c r="A87" s="202"/>
      <c r="B87" s="202"/>
      <c r="C87" s="202"/>
      <c r="D87" s="203"/>
      <c r="E87" s="43">
        <v>226</v>
      </c>
      <c r="F87" s="43"/>
      <c r="G87" s="182"/>
      <c r="H87" s="182"/>
      <c r="I87" s="183"/>
      <c r="J87" s="183"/>
      <c r="K87" s="183">
        <f>'поступления и выплаты'!D65</f>
        <v>400000</v>
      </c>
      <c r="L87" s="183"/>
    </row>
    <row r="88" spans="1:12" ht="15">
      <c r="A88" s="202"/>
      <c r="B88" s="202"/>
      <c r="C88" s="202"/>
      <c r="D88" s="203"/>
      <c r="E88" s="43">
        <v>262</v>
      </c>
      <c r="F88" s="43"/>
      <c r="G88" s="182"/>
      <c r="H88" s="182"/>
      <c r="I88" s="251"/>
      <c r="J88" s="251"/>
      <c r="K88" s="251">
        <v>0</v>
      </c>
      <c r="L88" s="251"/>
    </row>
    <row r="89" spans="1:12" ht="15">
      <c r="A89" s="202"/>
      <c r="B89" s="202"/>
      <c r="C89" s="202"/>
      <c r="D89" s="203"/>
      <c r="E89" s="43">
        <v>290</v>
      </c>
      <c r="F89" s="43"/>
      <c r="G89" s="182"/>
      <c r="H89" s="182"/>
      <c r="I89" s="183"/>
      <c r="J89" s="183"/>
      <c r="K89" s="183">
        <f>'поступления и выплаты'!D66</f>
        <v>160000</v>
      </c>
      <c r="L89" s="183"/>
    </row>
    <row r="90" spans="1:12" ht="15">
      <c r="A90" s="202"/>
      <c r="B90" s="202"/>
      <c r="C90" s="202"/>
      <c r="D90" s="253"/>
      <c r="E90" s="127">
        <v>300</v>
      </c>
      <c r="F90" s="127"/>
      <c r="G90" s="182"/>
      <c r="H90" s="182"/>
      <c r="I90" s="183"/>
      <c r="J90" s="183"/>
      <c r="K90" s="183">
        <f>'поступления и выплаты'!D67+'поступления и выплаты'!D68</f>
        <v>6763416.06</v>
      </c>
      <c r="L90" s="183"/>
    </row>
    <row r="91" spans="1:12" ht="15">
      <c r="A91" s="201" t="s">
        <v>138</v>
      </c>
      <c r="B91" s="202"/>
      <c r="C91" s="202"/>
      <c r="D91" s="203"/>
      <c r="E91" s="43">
        <v>130</v>
      </c>
      <c r="F91" s="43"/>
      <c r="G91" s="184"/>
      <c r="H91" s="185"/>
      <c r="I91" s="199"/>
      <c r="J91" s="204"/>
      <c r="K91" s="199"/>
      <c r="L91" s="204"/>
    </row>
    <row r="92" spans="1:12" ht="15">
      <c r="A92" s="202"/>
      <c r="B92" s="202"/>
      <c r="C92" s="202"/>
      <c r="D92" s="203"/>
      <c r="E92" s="43">
        <v>180</v>
      </c>
      <c r="F92" s="43"/>
      <c r="G92" s="182"/>
      <c r="H92" s="182"/>
      <c r="I92" s="183">
        <f>'поступления и выплаты'!B18</f>
        <v>283160.4</v>
      </c>
      <c r="J92" s="183"/>
      <c r="K92" s="183"/>
      <c r="L92" s="183"/>
    </row>
    <row r="93" spans="1:12" ht="15">
      <c r="A93" s="202"/>
      <c r="B93" s="202"/>
      <c r="C93" s="202"/>
      <c r="D93" s="203"/>
      <c r="E93" s="43">
        <v>225</v>
      </c>
      <c r="F93" s="43"/>
      <c r="G93" s="184"/>
      <c r="H93" s="185"/>
      <c r="I93" s="199"/>
      <c r="J93" s="204"/>
      <c r="K93" s="199">
        <f>'поступления и выплаты'!B82</f>
        <v>283160.4</v>
      </c>
      <c r="L93" s="204"/>
    </row>
    <row r="94" spans="1:12" ht="15">
      <c r="A94" s="202"/>
      <c r="B94" s="202"/>
      <c r="C94" s="202"/>
      <c r="D94" s="203"/>
      <c r="E94" s="43">
        <v>226</v>
      </c>
      <c r="F94" s="43"/>
      <c r="G94" s="184"/>
      <c r="H94" s="185"/>
      <c r="I94" s="199"/>
      <c r="J94" s="204"/>
      <c r="K94" s="199">
        <f>'поступления и выплаты'!D71</f>
        <v>0</v>
      </c>
      <c r="L94" s="204"/>
    </row>
    <row r="95" spans="1:12" ht="45" customHeight="1">
      <c r="A95" s="202"/>
      <c r="B95" s="202"/>
      <c r="C95" s="202"/>
      <c r="D95" s="203"/>
      <c r="E95" s="43">
        <v>300</v>
      </c>
      <c r="F95" s="43"/>
      <c r="G95" s="182"/>
      <c r="H95" s="182"/>
      <c r="I95" s="183"/>
      <c r="J95" s="183"/>
      <c r="K95" s="183">
        <f>'поступления и выплаты'!D72+'поступления и выплаты'!C72</f>
        <v>0</v>
      </c>
      <c r="L95" s="183"/>
    </row>
    <row r="96" spans="1:12" ht="15">
      <c r="A96" s="201" t="s">
        <v>141</v>
      </c>
      <c r="B96" s="202"/>
      <c r="C96" s="202"/>
      <c r="D96" s="203"/>
      <c r="E96" s="43">
        <v>130</v>
      </c>
      <c r="F96" s="43"/>
      <c r="G96" s="184"/>
      <c r="H96" s="185"/>
      <c r="I96" s="199"/>
      <c r="J96" s="204"/>
      <c r="K96" s="199"/>
      <c r="L96" s="204"/>
    </row>
    <row r="97" spans="1:12" ht="15">
      <c r="A97" s="202"/>
      <c r="B97" s="202"/>
      <c r="C97" s="202"/>
      <c r="D97" s="203"/>
      <c r="E97" s="43">
        <v>180</v>
      </c>
      <c r="F97" s="43"/>
      <c r="G97" s="182"/>
      <c r="H97" s="182"/>
      <c r="I97" s="183">
        <f>'поступления и выплаты'!B17</f>
        <v>1873700</v>
      </c>
      <c r="J97" s="183"/>
      <c r="K97" s="183"/>
      <c r="L97" s="183"/>
    </row>
    <row r="98" spans="1:12" ht="96" customHeight="1">
      <c r="A98" s="202"/>
      <c r="B98" s="202"/>
      <c r="C98" s="202"/>
      <c r="D98" s="203"/>
      <c r="E98" s="43">
        <v>300</v>
      </c>
      <c r="F98" s="43"/>
      <c r="G98" s="182"/>
      <c r="H98" s="182"/>
      <c r="I98" s="183"/>
      <c r="J98" s="183"/>
      <c r="K98" s="183">
        <f>'поступления и выплаты'!D74+'поступления и выплаты'!C73</f>
        <v>1873700</v>
      </c>
      <c r="L98" s="183"/>
    </row>
    <row r="99" spans="1:12" ht="15">
      <c r="A99" s="254" t="s">
        <v>137</v>
      </c>
      <c r="B99" s="187"/>
      <c r="C99" s="188"/>
      <c r="D99" s="195"/>
      <c r="E99" s="43">
        <v>130</v>
      </c>
      <c r="F99" s="43"/>
      <c r="G99" s="184"/>
      <c r="H99" s="185"/>
      <c r="I99" s="199"/>
      <c r="J99" s="204"/>
      <c r="K99" s="199"/>
      <c r="L99" s="204"/>
    </row>
    <row r="100" spans="1:12" ht="15">
      <c r="A100" s="189"/>
      <c r="B100" s="190"/>
      <c r="C100" s="191"/>
      <c r="D100" s="196"/>
      <c r="E100" s="43">
        <v>180</v>
      </c>
      <c r="F100" s="43"/>
      <c r="G100" s="182"/>
      <c r="H100" s="182"/>
      <c r="I100" s="183">
        <f>'поступления и выплаты'!B19</f>
        <v>181100</v>
      </c>
      <c r="J100" s="183"/>
      <c r="K100" s="183"/>
      <c r="L100" s="183"/>
    </row>
    <row r="101" spans="1:12" ht="15">
      <c r="A101" s="189"/>
      <c r="B101" s="190"/>
      <c r="C101" s="191"/>
      <c r="D101" s="196"/>
      <c r="E101" s="43">
        <v>211</v>
      </c>
      <c r="F101" s="43"/>
      <c r="G101" s="182"/>
      <c r="H101" s="182"/>
      <c r="I101" s="183"/>
      <c r="J101" s="183"/>
      <c r="K101" s="183">
        <f>'поступления и выплаты'!C76+'поступления и выплаты'!D76</f>
        <v>0</v>
      </c>
      <c r="L101" s="183"/>
    </row>
    <row r="102" spans="1:12" ht="15">
      <c r="A102" s="189"/>
      <c r="B102" s="190"/>
      <c r="C102" s="191"/>
      <c r="D102" s="196"/>
      <c r="E102" s="43">
        <v>212</v>
      </c>
      <c r="F102" s="43"/>
      <c r="G102" s="184"/>
      <c r="H102" s="185"/>
      <c r="I102" s="199"/>
      <c r="J102" s="204"/>
      <c r="K102" s="199">
        <f>'поступления и выплаты'!C77+'поступления и выплаты'!D77</f>
        <v>100000</v>
      </c>
      <c r="L102" s="204"/>
    </row>
    <row r="103" spans="1:12" ht="15">
      <c r="A103" s="189"/>
      <c r="B103" s="190"/>
      <c r="C103" s="191"/>
      <c r="D103" s="196"/>
      <c r="E103" s="43">
        <v>213</v>
      </c>
      <c r="F103" s="43"/>
      <c r="G103" s="184"/>
      <c r="H103" s="198"/>
      <c r="I103" s="199"/>
      <c r="J103" s="200"/>
      <c r="K103" s="199">
        <f>'поступления и выплаты'!C78+'поступления и выплаты'!D78</f>
        <v>0</v>
      </c>
      <c r="L103" s="200"/>
    </row>
    <row r="104" spans="1:12" ht="15">
      <c r="A104" s="189"/>
      <c r="B104" s="190"/>
      <c r="C104" s="191"/>
      <c r="D104" s="196"/>
      <c r="E104" s="43">
        <v>290</v>
      </c>
      <c r="F104" s="43"/>
      <c r="G104" s="182"/>
      <c r="H104" s="182"/>
      <c r="I104" s="183"/>
      <c r="J104" s="183"/>
      <c r="K104" s="183">
        <f>'поступления и выплаты'!C79+'поступления и выплаты'!D79</f>
        <v>70000</v>
      </c>
      <c r="L104" s="183"/>
    </row>
    <row r="105" spans="1:12" ht="15">
      <c r="A105" s="259"/>
      <c r="B105" s="260"/>
      <c r="C105" s="261"/>
      <c r="D105" s="258"/>
      <c r="E105" s="43">
        <v>300</v>
      </c>
      <c r="F105" s="43"/>
      <c r="G105" s="134"/>
      <c r="H105" s="135"/>
      <c r="I105" s="136"/>
      <c r="J105" s="137"/>
      <c r="K105" s="199">
        <f>'поступления и выплаты'!C80+'поступления и выплаты'!D80</f>
        <v>11100</v>
      </c>
      <c r="L105" s="200"/>
    </row>
    <row r="106" spans="1:12" ht="15">
      <c r="A106" s="201" t="s">
        <v>142</v>
      </c>
      <c r="B106" s="202"/>
      <c r="C106" s="202"/>
      <c r="D106" s="203"/>
      <c r="E106" s="43">
        <v>130</v>
      </c>
      <c r="F106" s="43"/>
      <c r="G106" s="184"/>
      <c r="H106" s="185"/>
      <c r="I106" s="199"/>
      <c r="J106" s="204"/>
      <c r="K106" s="199"/>
      <c r="L106" s="204"/>
    </row>
    <row r="107" spans="1:12" ht="15">
      <c r="A107" s="202"/>
      <c r="B107" s="202"/>
      <c r="C107" s="202"/>
      <c r="D107" s="203"/>
      <c r="E107" s="43">
        <v>180</v>
      </c>
      <c r="F107" s="43"/>
      <c r="G107" s="182"/>
      <c r="H107" s="182"/>
      <c r="I107" s="183">
        <f>'поступления и выплаты'!B83</f>
        <v>1287776.1099999999</v>
      </c>
      <c r="J107" s="183"/>
      <c r="K107" s="183"/>
      <c r="L107" s="183"/>
    </row>
    <row r="108" spans="1:12" ht="15">
      <c r="A108" s="202"/>
      <c r="B108" s="202"/>
      <c r="C108" s="202"/>
      <c r="D108" s="203"/>
      <c r="E108" s="43">
        <v>226</v>
      </c>
      <c r="F108" s="43"/>
      <c r="G108" s="182"/>
      <c r="H108" s="182"/>
      <c r="I108" s="183"/>
      <c r="J108" s="183"/>
      <c r="K108" s="183">
        <f>'поступления и выплаты'!B84</f>
        <v>600000</v>
      </c>
      <c r="L108" s="183"/>
    </row>
    <row r="109" spans="1:12" ht="80.25" customHeight="1">
      <c r="A109" s="202"/>
      <c r="B109" s="202"/>
      <c r="C109" s="202"/>
      <c r="D109" s="203"/>
      <c r="E109" s="43">
        <v>300</v>
      </c>
      <c r="F109" s="43"/>
      <c r="G109" s="184"/>
      <c r="H109" s="185"/>
      <c r="I109" s="199"/>
      <c r="J109" s="204"/>
      <c r="K109" s="199">
        <f>'поступления и выплаты'!B85</f>
        <v>687776.11</v>
      </c>
      <c r="L109" s="204"/>
    </row>
    <row r="110" spans="1:12" ht="15">
      <c r="A110" s="186" t="s">
        <v>143</v>
      </c>
      <c r="B110" s="187"/>
      <c r="C110" s="188"/>
      <c r="D110" s="195"/>
      <c r="E110" s="43">
        <v>130</v>
      </c>
      <c r="F110" s="43"/>
      <c r="G110" s="184"/>
      <c r="H110" s="198"/>
      <c r="I110" s="199"/>
      <c r="J110" s="200"/>
      <c r="K110" s="199"/>
      <c r="L110" s="200"/>
    </row>
    <row r="111" spans="1:12" ht="15">
      <c r="A111" s="189"/>
      <c r="B111" s="190"/>
      <c r="C111" s="191"/>
      <c r="D111" s="196"/>
      <c r="E111" s="43">
        <v>180</v>
      </c>
      <c r="F111" s="43"/>
      <c r="G111" s="184"/>
      <c r="H111" s="198"/>
      <c r="I111" s="199">
        <f>'поступления и выплаты'!B21</f>
        <v>37500</v>
      </c>
      <c r="J111" s="200"/>
      <c r="K111" s="199"/>
      <c r="L111" s="200"/>
    </row>
    <row r="112" spans="1:12" ht="63.75" customHeight="1">
      <c r="A112" s="192"/>
      <c r="B112" s="193"/>
      <c r="C112" s="194"/>
      <c r="D112" s="197"/>
      <c r="E112" s="43">
        <v>300</v>
      </c>
      <c r="F112" s="43"/>
      <c r="G112" s="184"/>
      <c r="H112" s="198"/>
      <c r="I112" s="199"/>
      <c r="J112" s="200"/>
      <c r="K112" s="199">
        <f>'поступления и выплаты'!B87</f>
        <v>37500</v>
      </c>
      <c r="L112" s="200"/>
    </row>
    <row r="113" spans="1:12" ht="15" hidden="1">
      <c r="A113" s="201" t="s">
        <v>131</v>
      </c>
      <c r="B113" s="202"/>
      <c r="C113" s="202"/>
      <c r="D113" s="203" t="s">
        <v>118</v>
      </c>
      <c r="E113" s="43">
        <v>130</v>
      </c>
      <c r="F113" s="43"/>
      <c r="G113" s="184"/>
      <c r="H113" s="185"/>
      <c r="I113" s="199"/>
      <c r="J113" s="204"/>
      <c r="K113" s="199"/>
      <c r="L113" s="204"/>
    </row>
    <row r="114" spans="1:12" ht="15" hidden="1">
      <c r="A114" s="202"/>
      <c r="B114" s="202"/>
      <c r="C114" s="202"/>
      <c r="D114" s="203"/>
      <c r="E114" s="43">
        <v>180</v>
      </c>
      <c r="F114" s="43"/>
      <c r="G114" s="182"/>
      <c r="H114" s="182"/>
      <c r="I114" s="183">
        <f>'поступления и выплаты'!B22</f>
        <v>0</v>
      </c>
      <c r="J114" s="183"/>
      <c r="K114" s="183"/>
      <c r="L114" s="183"/>
    </row>
    <row r="115" spans="1:12" ht="24.75" customHeight="1" hidden="1">
      <c r="A115" s="202"/>
      <c r="B115" s="202"/>
      <c r="C115" s="202"/>
      <c r="D115" s="203"/>
      <c r="E115" s="43">
        <v>300</v>
      </c>
      <c r="F115" s="43"/>
      <c r="G115" s="182"/>
      <c r="H115" s="182"/>
      <c r="I115" s="183"/>
      <c r="J115" s="183"/>
      <c r="K115" s="183">
        <f>'поступления и выплаты'!B88</f>
        <v>0</v>
      </c>
      <c r="L115" s="183"/>
    </row>
    <row r="116" spans="1:12" ht="15">
      <c r="A116" s="17"/>
      <c r="B116" s="17"/>
      <c r="C116" s="17"/>
      <c r="D116" s="17"/>
      <c r="E116" s="11"/>
      <c r="F116" s="11" t="s">
        <v>38</v>
      </c>
      <c r="G116" s="252">
        <f>SUM(G44:H115)</f>
        <v>1166148.54</v>
      </c>
      <c r="H116" s="252"/>
      <c r="I116" s="252">
        <f>SUM(I44:J115)</f>
        <v>94328785.33000001</v>
      </c>
      <c r="J116" s="252"/>
      <c r="K116" s="252">
        <f>SUM(K44:L115)</f>
        <v>94328785.33000001</v>
      </c>
      <c r="L116" s="252"/>
    </row>
    <row r="117" spans="1:12" ht="1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4"/>
      <c r="L117" s="14"/>
    </row>
    <row r="118" spans="1:12" ht="15">
      <c r="A118" s="17"/>
      <c r="B118" s="17"/>
      <c r="C118" s="17"/>
      <c r="D118" s="17"/>
      <c r="E118" s="17"/>
      <c r="F118" s="17"/>
      <c r="G118" s="17"/>
      <c r="H118" s="17"/>
      <c r="I118" s="17"/>
      <c r="J118" s="140"/>
      <c r="K118" s="44"/>
      <c r="L118" s="45"/>
    </row>
    <row r="119" spans="1:12" ht="15">
      <c r="A119" s="17"/>
      <c r="B119" s="17"/>
      <c r="C119" s="17"/>
      <c r="D119" s="17"/>
      <c r="E119" s="17"/>
      <c r="F119" s="17"/>
      <c r="G119" s="17"/>
      <c r="H119" s="17"/>
      <c r="I119" s="17"/>
      <c r="J119" s="140"/>
      <c r="K119" s="44"/>
      <c r="L119" s="45"/>
    </row>
    <row r="120" spans="1:12" ht="1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44"/>
      <c r="L120" s="45"/>
    </row>
    <row r="121" spans="1:12" ht="1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44"/>
      <c r="L121" s="45"/>
    </row>
    <row r="122" spans="1:12" ht="15">
      <c r="A122" s="46" t="s">
        <v>115</v>
      </c>
      <c r="B122" s="17"/>
      <c r="C122" s="17"/>
      <c r="D122" s="17" t="s">
        <v>116</v>
      </c>
      <c r="E122" s="17"/>
      <c r="F122" s="17"/>
      <c r="G122" s="17"/>
      <c r="H122" s="17"/>
      <c r="I122" s="17"/>
      <c r="J122" s="17"/>
      <c r="K122" s="44"/>
      <c r="L122" s="45"/>
    </row>
    <row r="123" spans="1:12" ht="15">
      <c r="A123" s="17"/>
      <c r="B123" s="47" t="s">
        <v>39</v>
      </c>
      <c r="C123" s="17"/>
      <c r="D123" s="17"/>
      <c r="E123" s="17"/>
      <c r="F123" s="17"/>
      <c r="G123" s="17"/>
      <c r="H123" s="17"/>
      <c r="I123" s="17"/>
      <c r="J123" s="17"/>
      <c r="K123" s="44"/>
      <c r="L123" s="10"/>
    </row>
    <row r="124" spans="1:12" ht="15">
      <c r="A124" s="11" t="s">
        <v>111</v>
      </c>
      <c r="B124" s="14"/>
      <c r="C124" s="17"/>
      <c r="D124" s="17"/>
      <c r="E124" s="17"/>
      <c r="F124" s="17"/>
      <c r="G124" s="17"/>
      <c r="H124" s="17"/>
      <c r="I124" s="17"/>
      <c r="J124" s="17"/>
      <c r="K124" s="17"/>
      <c r="L124" s="17"/>
    </row>
    <row r="125" spans="1:12" ht="15">
      <c r="A125" s="11" t="s">
        <v>40</v>
      </c>
      <c r="B125" s="47" t="s">
        <v>41</v>
      </c>
      <c r="C125" s="17"/>
      <c r="D125" s="17"/>
      <c r="E125" s="17"/>
      <c r="F125" s="17"/>
      <c r="G125" s="11"/>
      <c r="H125" s="11"/>
      <c r="I125" s="11"/>
      <c r="J125" s="11"/>
      <c r="K125" s="10"/>
      <c r="L125" s="10"/>
    </row>
    <row r="126" spans="5:12" ht="15">
      <c r="E126" s="17"/>
      <c r="F126" s="17"/>
      <c r="G126" s="11"/>
      <c r="H126" s="11"/>
      <c r="I126" s="11"/>
      <c r="J126" s="11"/>
      <c r="K126" s="10"/>
      <c r="L126" s="10"/>
    </row>
    <row r="127" ht="15">
      <c r="A127" s="76" t="s">
        <v>66</v>
      </c>
    </row>
  </sheetData>
  <sheetProtection/>
  <mergeCells count="273">
    <mergeCell ref="I58:J58"/>
    <mergeCell ref="K58:L58"/>
    <mergeCell ref="G103:H103"/>
    <mergeCell ref="I103:J103"/>
    <mergeCell ref="K103:L103"/>
    <mergeCell ref="A99:C105"/>
    <mergeCell ref="D99:D105"/>
    <mergeCell ref="K105:L105"/>
    <mergeCell ref="K100:L100"/>
    <mergeCell ref="G101:H101"/>
    <mergeCell ref="K99:L99"/>
    <mergeCell ref="G104:H104"/>
    <mergeCell ref="I104:J104"/>
    <mergeCell ref="K104:L104"/>
    <mergeCell ref="I101:J101"/>
    <mergeCell ref="K101:L101"/>
    <mergeCell ref="G100:H100"/>
    <mergeCell ref="I102:J102"/>
    <mergeCell ref="I100:J100"/>
    <mergeCell ref="A96:C98"/>
    <mergeCell ref="D96:D98"/>
    <mergeCell ref="G96:H96"/>
    <mergeCell ref="I96:J96"/>
    <mergeCell ref="G99:H99"/>
    <mergeCell ref="I99:J99"/>
    <mergeCell ref="K96:L96"/>
    <mergeCell ref="G97:H97"/>
    <mergeCell ref="I97:J97"/>
    <mergeCell ref="K97:L97"/>
    <mergeCell ref="G98:H98"/>
    <mergeCell ref="I98:J98"/>
    <mergeCell ref="K98:L98"/>
    <mergeCell ref="I88:J88"/>
    <mergeCell ref="K88:L88"/>
    <mergeCell ref="I92:J92"/>
    <mergeCell ref="K92:L92"/>
    <mergeCell ref="G95:H95"/>
    <mergeCell ref="I95:J95"/>
    <mergeCell ref="K95:L95"/>
    <mergeCell ref="G90:H90"/>
    <mergeCell ref="I90:J90"/>
    <mergeCell ref="K90:L90"/>
    <mergeCell ref="A91:C95"/>
    <mergeCell ref="D91:D95"/>
    <mergeCell ref="G91:H91"/>
    <mergeCell ref="I91:J91"/>
    <mergeCell ref="K91:L91"/>
    <mergeCell ref="G92:H92"/>
    <mergeCell ref="G93:H93"/>
    <mergeCell ref="G94:H94"/>
    <mergeCell ref="I93:J93"/>
    <mergeCell ref="I94:J94"/>
    <mergeCell ref="G89:H89"/>
    <mergeCell ref="I89:J89"/>
    <mergeCell ref="K89:L89"/>
    <mergeCell ref="G86:H86"/>
    <mergeCell ref="I86:J86"/>
    <mergeCell ref="K86:L86"/>
    <mergeCell ref="G87:H87"/>
    <mergeCell ref="I87:J87"/>
    <mergeCell ref="K87:L87"/>
    <mergeCell ref="G88:H88"/>
    <mergeCell ref="G84:H84"/>
    <mergeCell ref="I84:J84"/>
    <mergeCell ref="K84:L84"/>
    <mergeCell ref="G85:H85"/>
    <mergeCell ref="I85:J85"/>
    <mergeCell ref="K85:L85"/>
    <mergeCell ref="G82:H82"/>
    <mergeCell ref="I82:J82"/>
    <mergeCell ref="K82:L82"/>
    <mergeCell ref="G83:H83"/>
    <mergeCell ref="I83:J83"/>
    <mergeCell ref="K83:L83"/>
    <mergeCell ref="K79:L79"/>
    <mergeCell ref="G80:H80"/>
    <mergeCell ref="I80:J80"/>
    <mergeCell ref="K80:L80"/>
    <mergeCell ref="G81:H81"/>
    <mergeCell ref="I81:J81"/>
    <mergeCell ref="K81:L81"/>
    <mergeCell ref="G77:H77"/>
    <mergeCell ref="I77:J77"/>
    <mergeCell ref="K77:L77"/>
    <mergeCell ref="A78:C90"/>
    <mergeCell ref="D78:D90"/>
    <mergeCell ref="G78:H78"/>
    <mergeCell ref="I78:J78"/>
    <mergeCell ref="K78:L78"/>
    <mergeCell ref="G79:H79"/>
    <mergeCell ref="I79:J79"/>
    <mergeCell ref="K74:L74"/>
    <mergeCell ref="G75:H75"/>
    <mergeCell ref="I75:J75"/>
    <mergeCell ref="K75:L75"/>
    <mergeCell ref="G76:H76"/>
    <mergeCell ref="I76:J76"/>
    <mergeCell ref="K76:L76"/>
    <mergeCell ref="A65:C77"/>
    <mergeCell ref="D65:D77"/>
    <mergeCell ref="G65:H65"/>
    <mergeCell ref="I65:J65"/>
    <mergeCell ref="K65:L65"/>
    <mergeCell ref="G66:H66"/>
    <mergeCell ref="K66:L66"/>
    <mergeCell ref="K67:L67"/>
    <mergeCell ref="G74:H74"/>
    <mergeCell ref="I74:J74"/>
    <mergeCell ref="G72:H72"/>
    <mergeCell ref="I72:J72"/>
    <mergeCell ref="K72:L72"/>
    <mergeCell ref="G73:H73"/>
    <mergeCell ref="I73:J73"/>
    <mergeCell ref="K73:L73"/>
    <mergeCell ref="I69:J69"/>
    <mergeCell ref="K69:L69"/>
    <mergeCell ref="G70:H70"/>
    <mergeCell ref="I70:J70"/>
    <mergeCell ref="K70:L70"/>
    <mergeCell ref="G71:H71"/>
    <mergeCell ref="I71:J71"/>
    <mergeCell ref="K71:L71"/>
    <mergeCell ref="G69:H69"/>
    <mergeCell ref="A61:C64"/>
    <mergeCell ref="D61:D64"/>
    <mergeCell ref="K61:L61"/>
    <mergeCell ref="G62:H62"/>
    <mergeCell ref="K63:L63"/>
    <mergeCell ref="K64:L64"/>
    <mergeCell ref="G64:H64"/>
    <mergeCell ref="I61:J61"/>
    <mergeCell ref="K62:L62"/>
    <mergeCell ref="I62:J62"/>
    <mergeCell ref="A44:C55"/>
    <mergeCell ref="D44:D55"/>
    <mergeCell ref="K56:L56"/>
    <mergeCell ref="I56:J56"/>
    <mergeCell ref="G56:H56"/>
    <mergeCell ref="A56:C60"/>
    <mergeCell ref="G49:H49"/>
    <mergeCell ref="G57:H57"/>
    <mergeCell ref="D56:D60"/>
    <mergeCell ref="K60:L60"/>
    <mergeCell ref="G116:H116"/>
    <mergeCell ref="I116:J116"/>
    <mergeCell ref="K116:L116"/>
    <mergeCell ref="I66:J66"/>
    <mergeCell ref="G67:H67"/>
    <mergeCell ref="I67:J67"/>
    <mergeCell ref="G68:H68"/>
    <mergeCell ref="I68:J68"/>
    <mergeCell ref="K68:L68"/>
    <mergeCell ref="G102:H102"/>
    <mergeCell ref="K57:L57"/>
    <mergeCell ref="I64:J64"/>
    <mergeCell ref="G63:H63"/>
    <mergeCell ref="I63:J63"/>
    <mergeCell ref="G61:H61"/>
    <mergeCell ref="I57:J57"/>
    <mergeCell ref="G59:H59"/>
    <mergeCell ref="I59:J59"/>
    <mergeCell ref="K59:L59"/>
    <mergeCell ref="G58:H58"/>
    <mergeCell ref="G55:H55"/>
    <mergeCell ref="I55:J55"/>
    <mergeCell ref="G52:H52"/>
    <mergeCell ref="K44:L44"/>
    <mergeCell ref="G45:H45"/>
    <mergeCell ref="G46:H46"/>
    <mergeCell ref="I46:J46"/>
    <mergeCell ref="I44:J44"/>
    <mergeCell ref="I53:J53"/>
    <mergeCell ref="G53:H53"/>
    <mergeCell ref="G51:H51"/>
    <mergeCell ref="I51:J51"/>
    <mergeCell ref="K51:L51"/>
    <mergeCell ref="G50:H50"/>
    <mergeCell ref="I50:J50"/>
    <mergeCell ref="I48:J48"/>
    <mergeCell ref="K48:L48"/>
    <mergeCell ref="K50:L50"/>
    <mergeCell ref="I49:J49"/>
    <mergeCell ref="K49:L49"/>
    <mergeCell ref="K55:L55"/>
    <mergeCell ref="I52:J52"/>
    <mergeCell ref="K52:L52"/>
    <mergeCell ref="K53:L53"/>
    <mergeCell ref="K46:L46"/>
    <mergeCell ref="G54:H54"/>
    <mergeCell ref="I54:J54"/>
    <mergeCell ref="K54:L54"/>
    <mergeCell ref="G47:H47"/>
    <mergeCell ref="I47:J47"/>
    <mergeCell ref="F40:H40"/>
    <mergeCell ref="K41:L42"/>
    <mergeCell ref="E41:E42"/>
    <mergeCell ref="F41:F42"/>
    <mergeCell ref="K47:L47"/>
    <mergeCell ref="G48:H48"/>
    <mergeCell ref="I45:J45"/>
    <mergeCell ref="K45:L45"/>
    <mergeCell ref="G44:H44"/>
    <mergeCell ref="F38:H38"/>
    <mergeCell ref="I38:L40"/>
    <mergeCell ref="D30:J31"/>
    <mergeCell ref="K30:K31"/>
    <mergeCell ref="A43:C43"/>
    <mergeCell ref="G43:H43"/>
    <mergeCell ref="I43:J43"/>
    <mergeCell ref="K43:L43"/>
    <mergeCell ref="A39:C39"/>
    <mergeCell ref="F39:H39"/>
    <mergeCell ref="K14:L14"/>
    <mergeCell ref="A19:K19"/>
    <mergeCell ref="A20:K20"/>
    <mergeCell ref="K23:K24"/>
    <mergeCell ref="D24:J24"/>
    <mergeCell ref="G41:H42"/>
    <mergeCell ref="I41:J42"/>
    <mergeCell ref="D28:J29"/>
    <mergeCell ref="K28:K29"/>
    <mergeCell ref="D38:D42"/>
    <mergeCell ref="E26:G26"/>
    <mergeCell ref="D27:J27"/>
    <mergeCell ref="A12:B12"/>
    <mergeCell ref="C12:D12"/>
    <mergeCell ref="A6:B6"/>
    <mergeCell ref="A7:D7"/>
    <mergeCell ref="A8:D8"/>
    <mergeCell ref="A9:D9"/>
    <mergeCell ref="C11:D11"/>
    <mergeCell ref="B14:C14"/>
    <mergeCell ref="K93:L93"/>
    <mergeCell ref="K94:L94"/>
    <mergeCell ref="I60:J60"/>
    <mergeCell ref="G60:H60"/>
    <mergeCell ref="K102:L102"/>
    <mergeCell ref="A106:C109"/>
    <mergeCell ref="D106:D109"/>
    <mergeCell ref="G106:H106"/>
    <mergeCell ref="I106:J106"/>
    <mergeCell ref="K106:L106"/>
    <mergeCell ref="K110:L110"/>
    <mergeCell ref="K111:L111"/>
    <mergeCell ref="K112:L112"/>
    <mergeCell ref="I108:J108"/>
    <mergeCell ref="K108:L108"/>
    <mergeCell ref="I109:J109"/>
    <mergeCell ref="K109:L109"/>
    <mergeCell ref="K113:L113"/>
    <mergeCell ref="G114:H114"/>
    <mergeCell ref="G115:H115"/>
    <mergeCell ref="I115:J115"/>
    <mergeCell ref="K115:L115"/>
    <mergeCell ref="I114:J114"/>
    <mergeCell ref="K114:L114"/>
    <mergeCell ref="I110:J110"/>
    <mergeCell ref="I111:J111"/>
    <mergeCell ref="I112:J112"/>
    <mergeCell ref="A113:C115"/>
    <mergeCell ref="D113:D115"/>
    <mergeCell ref="G113:H113"/>
    <mergeCell ref="I113:J113"/>
    <mergeCell ref="G107:H107"/>
    <mergeCell ref="I107:J107"/>
    <mergeCell ref="K107:L107"/>
    <mergeCell ref="G108:H108"/>
    <mergeCell ref="G109:H109"/>
    <mergeCell ref="A110:C112"/>
    <mergeCell ref="D110:D112"/>
    <mergeCell ref="G110:H110"/>
    <mergeCell ref="G111:H111"/>
    <mergeCell ref="G112:H112"/>
  </mergeCells>
  <printOptions horizontalCentered="1"/>
  <pageMargins left="0.7874015748031497" right="0.3937007874015748" top="0.7874015748031497" bottom="0.3937007874015748" header="0.31496062992125984" footer="0.31496062992125984"/>
  <pageSetup horizontalDpi="600" verticalDpi="600" orientation="portrait" paperSize="9" scale="52" r:id="rId1"/>
  <rowBreaks count="1" manualBreakCount="1">
    <brk id="77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02"/>
  <sheetViews>
    <sheetView view="pageBreakPreview" zoomScaleSheetLayoutView="100" workbookViewId="0" topLeftCell="A1">
      <selection activeCell="D37" sqref="D37"/>
    </sheetView>
  </sheetViews>
  <sheetFormatPr defaultColWidth="9.140625" defaultRowHeight="15"/>
  <cols>
    <col min="1" max="1" width="41.7109375" style="0" customWidth="1"/>
    <col min="2" max="2" width="16.28125" style="0" customWidth="1"/>
    <col min="3" max="3" width="22.421875" style="0" customWidth="1"/>
    <col min="4" max="4" width="16.00390625" style="0" customWidth="1"/>
    <col min="5" max="5" width="10.421875" style="0" bestFit="1" customWidth="1"/>
    <col min="6" max="7" width="9.57421875" style="0" bestFit="1" customWidth="1"/>
  </cols>
  <sheetData>
    <row r="1" ht="15">
      <c r="D1" s="1" t="s">
        <v>42</v>
      </c>
    </row>
    <row r="2" ht="15">
      <c r="D2" s="1" t="s">
        <v>135</v>
      </c>
    </row>
    <row r="3" spans="3:4" ht="15">
      <c r="C3" s="55"/>
      <c r="D3" s="80" t="s">
        <v>67</v>
      </c>
    </row>
    <row r="4" ht="15">
      <c r="D4" s="1"/>
    </row>
    <row r="5" spans="1:4" ht="18.75" customHeight="1" thickBot="1">
      <c r="A5" s="264" t="s">
        <v>43</v>
      </c>
      <c r="B5" s="264"/>
      <c r="C5" s="264"/>
      <c r="D5" s="264"/>
    </row>
    <row r="6" spans="1:4" ht="15">
      <c r="A6" s="265" t="s">
        <v>44</v>
      </c>
      <c r="B6" s="267" t="s">
        <v>45</v>
      </c>
      <c r="C6" s="267" t="s">
        <v>46</v>
      </c>
      <c r="D6" s="269"/>
    </row>
    <row r="7" spans="1:4" ht="48">
      <c r="A7" s="266"/>
      <c r="B7" s="268"/>
      <c r="C7" s="48" t="s">
        <v>47</v>
      </c>
      <c r="D7" s="49" t="s">
        <v>48</v>
      </c>
    </row>
    <row r="8" spans="1:4" ht="15">
      <c r="A8" s="50" t="s">
        <v>49</v>
      </c>
      <c r="B8" s="126">
        <f>D8+C8</f>
        <v>1166148.54</v>
      </c>
      <c r="C8" s="166">
        <v>0</v>
      </c>
      <c r="D8" s="79">
        <v>1166148.54</v>
      </c>
    </row>
    <row r="9" spans="1:4" s="71" customFormat="1" ht="15">
      <c r="A9" s="74" t="s">
        <v>50</v>
      </c>
      <c r="B9" s="262">
        <f>SUM(B11:B22)</f>
        <v>94328785.33000001</v>
      </c>
      <c r="C9" s="262">
        <f>SUM(C11:C22)</f>
        <v>6034470.630000001</v>
      </c>
      <c r="D9" s="262">
        <f>SUM(D11:D22)</f>
        <v>88294314.7</v>
      </c>
    </row>
    <row r="10" spans="1:4" s="73" customFormat="1" ht="12" customHeight="1">
      <c r="A10" s="75" t="s">
        <v>51</v>
      </c>
      <c r="B10" s="263"/>
      <c r="C10" s="263"/>
      <c r="D10" s="263"/>
    </row>
    <row r="11" spans="1:4" ht="120" customHeight="1">
      <c r="A11" s="141" t="s">
        <v>140</v>
      </c>
      <c r="B11" s="51">
        <f>C11+D11</f>
        <v>71222500</v>
      </c>
      <c r="C11" s="51">
        <v>0</v>
      </c>
      <c r="D11" s="51">
        <v>71222500</v>
      </c>
    </row>
    <row r="12" spans="1:4" ht="120" customHeight="1">
      <c r="A12" s="141" t="s">
        <v>144</v>
      </c>
      <c r="B12" s="51">
        <f aca="true" t="shared" si="0" ref="B12:B22">C12+D12</f>
        <v>1228729.12</v>
      </c>
      <c r="C12" s="51">
        <v>1228729.12</v>
      </c>
      <c r="D12" s="51">
        <v>0</v>
      </c>
    </row>
    <row r="13" spans="1:4" ht="120" customHeight="1">
      <c r="A13" s="141" t="s">
        <v>139</v>
      </c>
      <c r="B13" s="51">
        <f t="shared" si="0"/>
        <v>1142505</v>
      </c>
      <c r="C13" s="51">
        <v>1142505</v>
      </c>
      <c r="D13" s="51">
        <v>0</v>
      </c>
    </row>
    <row r="14" spans="1:4" ht="85.5" customHeight="1">
      <c r="A14" s="141" t="s">
        <v>136</v>
      </c>
      <c r="B14" s="51">
        <f t="shared" si="0"/>
        <v>4221814.7</v>
      </c>
      <c r="C14" s="51">
        <v>0</v>
      </c>
      <c r="D14" s="51">
        <v>4221814.7</v>
      </c>
    </row>
    <row r="15" spans="1:4" ht="19.5" customHeight="1">
      <c r="A15" s="144" t="s">
        <v>57</v>
      </c>
      <c r="B15" s="51">
        <f t="shared" si="0"/>
        <v>12850000</v>
      </c>
      <c r="C15" s="138">
        <v>0</v>
      </c>
      <c r="D15" s="138">
        <v>12850000</v>
      </c>
    </row>
    <row r="16" spans="1:4" ht="39" customHeight="1" hidden="1">
      <c r="A16" s="163" t="s">
        <v>120</v>
      </c>
      <c r="B16" s="164">
        <f t="shared" si="0"/>
        <v>0</v>
      </c>
      <c r="C16" s="165"/>
      <c r="D16" s="165"/>
    </row>
    <row r="17" spans="1:4" ht="115.5" customHeight="1">
      <c r="A17" s="144" t="s">
        <v>141</v>
      </c>
      <c r="B17" s="51">
        <f t="shared" si="0"/>
        <v>1873700</v>
      </c>
      <c r="C17" s="138">
        <v>1873700</v>
      </c>
      <c r="D17" s="138">
        <v>0</v>
      </c>
    </row>
    <row r="18" spans="1:4" ht="115.5" customHeight="1">
      <c r="A18" s="144" t="s">
        <v>138</v>
      </c>
      <c r="B18" s="51">
        <f t="shared" si="0"/>
        <v>283160.4</v>
      </c>
      <c r="C18" s="138">
        <v>283160.4</v>
      </c>
      <c r="D18" s="138">
        <v>0</v>
      </c>
    </row>
    <row r="19" spans="1:4" ht="115.5" customHeight="1">
      <c r="A19" s="144" t="s">
        <v>137</v>
      </c>
      <c r="B19" s="51">
        <f t="shared" si="0"/>
        <v>181100</v>
      </c>
      <c r="C19" s="138">
        <v>181100</v>
      </c>
      <c r="D19" s="138">
        <v>0</v>
      </c>
    </row>
    <row r="20" spans="1:4" ht="115.5" customHeight="1">
      <c r="A20" s="144" t="s">
        <v>142</v>
      </c>
      <c r="B20" s="51">
        <f t="shared" si="0"/>
        <v>1287776.11</v>
      </c>
      <c r="C20" s="138">
        <v>1287776.11</v>
      </c>
      <c r="D20" s="138">
        <v>0</v>
      </c>
    </row>
    <row r="21" spans="1:4" ht="115.5" customHeight="1">
      <c r="A21" s="144" t="s">
        <v>143</v>
      </c>
      <c r="B21" s="51">
        <f t="shared" si="0"/>
        <v>37500</v>
      </c>
      <c r="C21" s="138">
        <v>37500</v>
      </c>
      <c r="D21" s="138">
        <v>0</v>
      </c>
    </row>
    <row r="22" spans="1:4" ht="39" customHeight="1" hidden="1">
      <c r="A22" s="163" t="s">
        <v>131</v>
      </c>
      <c r="B22" s="51">
        <f t="shared" si="0"/>
        <v>0</v>
      </c>
      <c r="C22" s="138">
        <v>0</v>
      </c>
      <c r="D22" s="138">
        <v>0</v>
      </c>
    </row>
    <row r="23" spans="1:5" s="71" customFormat="1" ht="15">
      <c r="A23" s="69" t="s">
        <v>54</v>
      </c>
      <c r="B23" s="262">
        <f>B25+B37+B42+B45+B57+B69+B73+B75+B81+B83+B88+B86</f>
        <v>94328785.33000001</v>
      </c>
      <c r="C23" s="262">
        <f>C25+C37+C42+C45+C57+C69+C73+C75+C81+C83+C88+C86</f>
        <v>6034470.630000001</v>
      </c>
      <c r="D23" s="262">
        <f>D25+D37+D42+D45+D57+D69+D73+D75+D81+D83+D88</f>
        <v>88294314.7</v>
      </c>
      <c r="E23" s="70"/>
    </row>
    <row r="24" spans="1:4" s="73" customFormat="1" ht="15">
      <c r="A24" s="72" t="s">
        <v>51</v>
      </c>
      <c r="B24" s="263"/>
      <c r="C24" s="263"/>
      <c r="D24" s="263"/>
    </row>
    <row r="25" spans="1:4" ht="120" customHeight="1">
      <c r="A25" s="139" t="s">
        <v>140</v>
      </c>
      <c r="B25" s="68">
        <f>SUM(B26:B36)</f>
        <v>71222500</v>
      </c>
      <c r="C25" s="68">
        <f>SUM(C26:C36)</f>
        <v>0</v>
      </c>
      <c r="D25" s="68">
        <f>SUM(D26:D36)</f>
        <v>71222500</v>
      </c>
    </row>
    <row r="26" spans="1:6" s="55" customFormat="1" ht="15">
      <c r="A26" s="54" t="s">
        <v>55</v>
      </c>
      <c r="B26" s="52">
        <f>SUM(C26:D26)</f>
        <v>53166897.08</v>
      </c>
      <c r="C26" s="53">
        <v>0</v>
      </c>
      <c r="D26" s="77">
        <v>53166897.08</v>
      </c>
      <c r="F26" s="130"/>
    </row>
    <row r="27" spans="1:4" s="55" customFormat="1" ht="15">
      <c r="A27" s="54" t="s">
        <v>124</v>
      </c>
      <c r="B27" s="52">
        <f aca="true" t="shared" si="1" ref="B27:B36">SUM(C27:D27)</f>
        <v>5000</v>
      </c>
      <c r="C27" s="57">
        <v>0</v>
      </c>
      <c r="D27" s="78">
        <v>5000</v>
      </c>
    </row>
    <row r="28" spans="1:6" s="55" customFormat="1" ht="15">
      <c r="A28" s="54" t="s">
        <v>125</v>
      </c>
      <c r="B28" s="52">
        <f t="shared" si="1"/>
        <v>16056402.92</v>
      </c>
      <c r="C28" s="57">
        <v>0</v>
      </c>
      <c r="D28" s="77">
        <v>16056402.92</v>
      </c>
      <c r="F28" s="130"/>
    </row>
    <row r="29" spans="1:4" s="55" customFormat="1" ht="15">
      <c r="A29" s="54" t="s">
        <v>56</v>
      </c>
      <c r="B29" s="52">
        <f t="shared" si="1"/>
        <v>200000</v>
      </c>
      <c r="C29" s="57">
        <v>0</v>
      </c>
      <c r="D29" s="77">
        <v>200000</v>
      </c>
    </row>
    <row r="30" spans="1:4" s="55" customFormat="1" ht="15">
      <c r="A30" s="54" t="s">
        <v>65</v>
      </c>
      <c r="B30" s="52">
        <f t="shared" si="1"/>
        <v>50000</v>
      </c>
      <c r="C30" s="57">
        <v>0</v>
      </c>
      <c r="D30" s="77">
        <v>50000</v>
      </c>
    </row>
    <row r="31" spans="1:4" s="55" customFormat="1" ht="15.75" customHeight="1">
      <c r="A31" s="54" t="s">
        <v>122</v>
      </c>
      <c r="B31" s="52">
        <f t="shared" si="1"/>
        <v>0</v>
      </c>
      <c r="C31" s="53">
        <v>0</v>
      </c>
      <c r="D31" s="77">
        <v>0</v>
      </c>
    </row>
    <row r="32" spans="1:7" s="55" customFormat="1" ht="15">
      <c r="A32" s="54" t="s">
        <v>126</v>
      </c>
      <c r="B32" s="52">
        <f t="shared" si="1"/>
        <v>60000</v>
      </c>
      <c r="C32" s="53">
        <v>0</v>
      </c>
      <c r="D32" s="77">
        <v>60000</v>
      </c>
      <c r="F32" s="58"/>
      <c r="G32" s="58"/>
    </row>
    <row r="33" spans="1:4" s="55" customFormat="1" ht="15">
      <c r="A33" s="54" t="s">
        <v>127</v>
      </c>
      <c r="B33" s="52">
        <f t="shared" si="1"/>
        <v>450000</v>
      </c>
      <c r="C33" s="53">
        <v>0</v>
      </c>
      <c r="D33" s="77">
        <v>450000</v>
      </c>
    </row>
    <row r="34" spans="1:4" s="55" customFormat="1" ht="15">
      <c r="A34" s="54" t="s">
        <v>113</v>
      </c>
      <c r="B34" s="52">
        <f t="shared" si="1"/>
        <v>50000</v>
      </c>
      <c r="C34" s="53">
        <v>0</v>
      </c>
      <c r="D34" s="77">
        <v>50000</v>
      </c>
    </row>
    <row r="35" spans="1:4" s="55" customFormat="1" ht="15">
      <c r="A35" s="59" t="s">
        <v>123</v>
      </c>
      <c r="B35" s="52">
        <f t="shared" si="1"/>
        <v>1100000</v>
      </c>
      <c r="C35" s="53">
        <v>0</v>
      </c>
      <c r="D35" s="77">
        <v>1100000</v>
      </c>
    </row>
    <row r="36" spans="1:4" s="55" customFormat="1" ht="15">
      <c r="A36" s="59" t="s">
        <v>128</v>
      </c>
      <c r="B36" s="52">
        <f t="shared" si="1"/>
        <v>84200</v>
      </c>
      <c r="C36" s="53">
        <v>0</v>
      </c>
      <c r="D36" s="77">
        <v>84200</v>
      </c>
    </row>
    <row r="37" spans="1:4" ht="120" customHeight="1">
      <c r="A37" s="139" t="s">
        <v>144</v>
      </c>
      <c r="B37" s="66">
        <f>SUM(B38:B41)</f>
        <v>1228729.12</v>
      </c>
      <c r="C37" s="66">
        <f>SUM(C38:C41)</f>
        <v>1228729.12</v>
      </c>
      <c r="D37" s="66">
        <f>SUM(D38:D41)</f>
        <v>0</v>
      </c>
    </row>
    <row r="38" spans="1:4" ht="15">
      <c r="A38" s="54" t="s">
        <v>55</v>
      </c>
      <c r="B38" s="56">
        <f aca="true" t="shared" si="2" ref="B38:B45">SUM(C38:D38)</f>
        <v>943724.36</v>
      </c>
      <c r="C38" s="53">
        <v>943724.36</v>
      </c>
      <c r="D38" s="77">
        <v>0</v>
      </c>
    </row>
    <row r="39" spans="1:4" ht="15">
      <c r="A39" s="54" t="s">
        <v>124</v>
      </c>
      <c r="B39" s="56">
        <f t="shared" si="2"/>
        <v>0</v>
      </c>
      <c r="C39" s="53">
        <v>0</v>
      </c>
      <c r="D39" s="77">
        <v>0</v>
      </c>
    </row>
    <row r="40" spans="1:4" ht="16.5" customHeight="1">
      <c r="A40" s="54" t="s">
        <v>125</v>
      </c>
      <c r="B40" s="56">
        <f t="shared" si="2"/>
        <v>285004.76</v>
      </c>
      <c r="C40" s="53">
        <v>285004.76</v>
      </c>
      <c r="D40" s="77">
        <v>0</v>
      </c>
    </row>
    <row r="41" spans="1:4" ht="16.5" customHeight="1">
      <c r="A41" s="142" t="s">
        <v>112</v>
      </c>
      <c r="B41" s="56">
        <f t="shared" si="2"/>
        <v>0</v>
      </c>
      <c r="C41" s="57">
        <v>0</v>
      </c>
      <c r="D41" s="143">
        <v>0</v>
      </c>
    </row>
    <row r="42" spans="1:4" ht="131.25" customHeight="1">
      <c r="A42" s="139" t="s">
        <v>139</v>
      </c>
      <c r="B42" s="125">
        <f t="shared" si="2"/>
        <v>1142505</v>
      </c>
      <c r="C42" s="66">
        <f>SUM(C43:C44)</f>
        <v>1142505</v>
      </c>
      <c r="D42" s="66">
        <f>SUM(D43:D44)</f>
        <v>0</v>
      </c>
    </row>
    <row r="43" spans="1:4" s="55" customFormat="1" ht="15">
      <c r="A43" s="54" t="s">
        <v>55</v>
      </c>
      <c r="B43" s="56">
        <f>D43+C43</f>
        <v>877500</v>
      </c>
      <c r="C43" s="53">
        <v>877500</v>
      </c>
      <c r="D43" s="77">
        <v>0</v>
      </c>
    </row>
    <row r="44" spans="1:4" s="55" customFormat="1" ht="15">
      <c r="A44" s="54" t="s">
        <v>125</v>
      </c>
      <c r="B44" s="56">
        <f t="shared" si="2"/>
        <v>265005</v>
      </c>
      <c r="C44" s="53">
        <v>265005</v>
      </c>
      <c r="D44" s="77">
        <v>0</v>
      </c>
    </row>
    <row r="45" spans="1:4" ht="57.75" customHeight="1">
      <c r="A45" s="139" t="s">
        <v>136</v>
      </c>
      <c r="B45" s="125">
        <f t="shared" si="2"/>
        <v>4221814.7</v>
      </c>
      <c r="C45" s="67">
        <f>SUM(C46:C56)</f>
        <v>0</v>
      </c>
      <c r="D45" s="67">
        <f>SUM(D46:D56)</f>
        <v>4221814.7</v>
      </c>
    </row>
    <row r="46" spans="1:4" ht="12.75" customHeight="1">
      <c r="A46" s="54" t="s">
        <v>55</v>
      </c>
      <c r="B46" s="52">
        <f>D46</f>
        <v>84000</v>
      </c>
      <c r="C46" s="53">
        <v>0</v>
      </c>
      <c r="D46" s="53">
        <v>84000</v>
      </c>
    </row>
    <row r="47" spans="1:4" ht="12.75" customHeight="1">
      <c r="A47" s="54" t="s">
        <v>124</v>
      </c>
      <c r="B47" s="52">
        <f aca="true" t="shared" si="3" ref="B47:B56">D47</f>
        <v>0</v>
      </c>
      <c r="C47" s="53">
        <v>0</v>
      </c>
      <c r="D47" s="53">
        <v>0</v>
      </c>
    </row>
    <row r="48" spans="1:4" ht="12.75" customHeight="1">
      <c r="A48" s="54" t="s">
        <v>125</v>
      </c>
      <c r="B48" s="52">
        <f t="shared" si="3"/>
        <v>25368</v>
      </c>
      <c r="C48" s="53">
        <v>0</v>
      </c>
      <c r="D48" s="53">
        <v>25368</v>
      </c>
    </row>
    <row r="49" spans="1:4" ht="12.75" customHeight="1">
      <c r="A49" s="54" t="s">
        <v>56</v>
      </c>
      <c r="B49" s="52">
        <f t="shared" si="3"/>
        <v>0</v>
      </c>
      <c r="C49" s="53">
        <v>0</v>
      </c>
      <c r="D49" s="53">
        <v>0</v>
      </c>
    </row>
    <row r="50" spans="1:4" ht="12.75" customHeight="1">
      <c r="A50" s="54" t="s">
        <v>65</v>
      </c>
      <c r="B50" s="52">
        <f t="shared" si="3"/>
        <v>0</v>
      </c>
      <c r="C50" s="53">
        <v>0</v>
      </c>
      <c r="D50" s="53">
        <v>0</v>
      </c>
    </row>
    <row r="51" spans="1:4" ht="12.75" customHeight="1">
      <c r="A51" s="54" t="s">
        <v>122</v>
      </c>
      <c r="B51" s="52">
        <f t="shared" si="3"/>
        <v>3798750</v>
      </c>
      <c r="C51" s="53">
        <v>0</v>
      </c>
      <c r="D51" s="53">
        <v>3798750</v>
      </c>
    </row>
    <row r="52" spans="1:4" ht="12.75" customHeight="1">
      <c r="A52" s="54" t="s">
        <v>126</v>
      </c>
      <c r="B52" s="52">
        <f t="shared" si="3"/>
        <v>0</v>
      </c>
      <c r="C52" s="53">
        <v>0</v>
      </c>
      <c r="D52" s="53">
        <v>0</v>
      </c>
    </row>
    <row r="53" spans="1:4" ht="12.75" customHeight="1">
      <c r="A53" s="54" t="s">
        <v>127</v>
      </c>
      <c r="B53" s="52">
        <f t="shared" si="3"/>
        <v>313696.69999999995</v>
      </c>
      <c r="C53" s="53">
        <v>0</v>
      </c>
      <c r="D53" s="53">
        <f>436724.86-123028.16</f>
        <v>313696.69999999995</v>
      </c>
    </row>
    <row r="54" spans="1:4" ht="12.75" customHeight="1">
      <c r="A54" s="54" t="s">
        <v>113</v>
      </c>
      <c r="B54" s="52">
        <f t="shared" si="3"/>
        <v>0</v>
      </c>
      <c r="C54" s="53">
        <v>0</v>
      </c>
      <c r="D54" s="53">
        <v>0</v>
      </c>
    </row>
    <row r="55" spans="1:4" ht="12.75" customHeight="1">
      <c r="A55" s="59" t="s">
        <v>123</v>
      </c>
      <c r="B55" s="52">
        <f t="shared" si="3"/>
        <v>0</v>
      </c>
      <c r="C55" s="53">
        <v>0</v>
      </c>
      <c r="D55" s="53">
        <v>0</v>
      </c>
    </row>
    <row r="56" spans="1:4" ht="12.75" customHeight="1">
      <c r="A56" s="59" t="s">
        <v>128</v>
      </c>
      <c r="B56" s="52">
        <f t="shared" si="3"/>
        <v>0</v>
      </c>
      <c r="C56" s="53">
        <v>0</v>
      </c>
      <c r="D56" s="53">
        <v>0</v>
      </c>
    </row>
    <row r="57" spans="1:4" ht="18" customHeight="1">
      <c r="A57" s="139" t="s">
        <v>57</v>
      </c>
      <c r="B57" s="125">
        <f>SUM(C57:D57)</f>
        <v>12850000</v>
      </c>
      <c r="C57" s="67">
        <f>SUM(C58:C68)</f>
        <v>0</v>
      </c>
      <c r="D57" s="67">
        <f>SUM(D58:D68)</f>
        <v>12850000</v>
      </c>
    </row>
    <row r="58" spans="1:4" ht="12.75" customHeight="1">
      <c r="A58" s="54" t="s">
        <v>55</v>
      </c>
      <c r="B58" s="52">
        <f>D58</f>
        <v>4083397.8</v>
      </c>
      <c r="C58" s="53">
        <v>0</v>
      </c>
      <c r="D58" s="53">
        <v>4083397.8</v>
      </c>
    </row>
    <row r="59" spans="1:4" ht="15">
      <c r="A59" s="54" t="s">
        <v>124</v>
      </c>
      <c r="B59" s="52">
        <f aca="true" t="shared" si="4" ref="B59:B68">D59</f>
        <v>0</v>
      </c>
      <c r="C59" s="53">
        <v>0</v>
      </c>
      <c r="D59" s="53">
        <v>0</v>
      </c>
    </row>
    <row r="60" spans="1:4" ht="15">
      <c r="A60" s="54" t="s">
        <v>125</v>
      </c>
      <c r="B60" s="52">
        <f t="shared" si="4"/>
        <v>1233186.14</v>
      </c>
      <c r="C60" s="53">
        <v>0</v>
      </c>
      <c r="D60" s="53">
        <v>1233186.14</v>
      </c>
    </row>
    <row r="61" spans="1:4" ht="15">
      <c r="A61" s="54" t="s">
        <v>56</v>
      </c>
      <c r="B61" s="52">
        <f t="shared" si="4"/>
        <v>0</v>
      </c>
      <c r="C61" s="53">
        <v>0</v>
      </c>
      <c r="D61" s="53">
        <v>0</v>
      </c>
    </row>
    <row r="62" spans="1:4" ht="15">
      <c r="A62" s="54" t="s">
        <v>65</v>
      </c>
      <c r="B62" s="52">
        <f t="shared" si="4"/>
        <v>0</v>
      </c>
      <c r="C62" s="53">
        <v>0</v>
      </c>
      <c r="D62" s="53">
        <v>0</v>
      </c>
    </row>
    <row r="63" spans="1:4" ht="15">
      <c r="A63" s="54" t="s">
        <v>122</v>
      </c>
      <c r="B63" s="52">
        <f t="shared" si="4"/>
        <v>10000</v>
      </c>
      <c r="C63" s="53">
        <v>0</v>
      </c>
      <c r="D63" s="53">
        <v>10000</v>
      </c>
    </row>
    <row r="64" spans="1:4" ht="15">
      <c r="A64" s="54" t="s">
        <v>126</v>
      </c>
      <c r="B64" s="52">
        <f t="shared" si="4"/>
        <v>200000</v>
      </c>
      <c r="C64" s="53">
        <v>0</v>
      </c>
      <c r="D64" s="53">
        <v>200000</v>
      </c>
    </row>
    <row r="65" spans="1:4" ht="15">
      <c r="A65" s="54" t="s">
        <v>127</v>
      </c>
      <c r="B65" s="52">
        <f t="shared" si="4"/>
        <v>400000</v>
      </c>
      <c r="C65" s="53">
        <v>0</v>
      </c>
      <c r="D65" s="53">
        <v>400000</v>
      </c>
    </row>
    <row r="66" spans="1:4" ht="15">
      <c r="A66" s="54" t="s">
        <v>113</v>
      </c>
      <c r="B66" s="52">
        <f t="shared" si="4"/>
        <v>160000</v>
      </c>
      <c r="C66" s="53">
        <v>0</v>
      </c>
      <c r="D66" s="53">
        <v>160000</v>
      </c>
    </row>
    <row r="67" spans="1:4" ht="15">
      <c r="A67" s="59" t="s">
        <v>123</v>
      </c>
      <c r="B67" s="52">
        <f t="shared" si="4"/>
        <v>430000</v>
      </c>
      <c r="C67" s="53">
        <v>0</v>
      </c>
      <c r="D67" s="53">
        <v>430000</v>
      </c>
    </row>
    <row r="68" spans="1:4" ht="15">
      <c r="A68" s="59" t="s">
        <v>128</v>
      </c>
      <c r="B68" s="52">
        <f t="shared" si="4"/>
        <v>6333416.06</v>
      </c>
      <c r="C68" s="53">
        <v>0</v>
      </c>
      <c r="D68" s="53">
        <v>6333416.06</v>
      </c>
    </row>
    <row r="69" spans="1:4" ht="36" hidden="1">
      <c r="A69" s="139" t="s">
        <v>121</v>
      </c>
      <c r="B69" s="125">
        <f>SUM(C69:D69)</f>
        <v>0</v>
      </c>
      <c r="C69" s="67">
        <f>SUM(C70:C72)</f>
        <v>0</v>
      </c>
      <c r="D69" s="67">
        <f>SUM(D70:D72)</f>
        <v>0</v>
      </c>
    </row>
    <row r="70" spans="1:4" ht="15" hidden="1">
      <c r="A70" s="54" t="s">
        <v>126</v>
      </c>
      <c r="B70" s="52">
        <f>D70+C70</f>
        <v>0</v>
      </c>
      <c r="C70" s="53">
        <v>0</v>
      </c>
      <c r="D70" s="53">
        <v>0</v>
      </c>
    </row>
    <row r="71" spans="1:4" ht="15" hidden="1">
      <c r="A71" s="54" t="s">
        <v>127</v>
      </c>
      <c r="B71" s="52">
        <f>D71+C71</f>
        <v>0</v>
      </c>
      <c r="C71" s="53">
        <v>0</v>
      </c>
      <c r="D71" s="53">
        <v>0</v>
      </c>
    </row>
    <row r="72" spans="1:4" ht="15" hidden="1">
      <c r="A72" s="59" t="s">
        <v>123</v>
      </c>
      <c r="B72" s="52">
        <f>D72+C72</f>
        <v>0</v>
      </c>
      <c r="C72" s="53">
        <v>0</v>
      </c>
      <c r="D72" s="53">
        <v>0</v>
      </c>
    </row>
    <row r="73" spans="1:4" ht="96">
      <c r="A73" s="139" t="s">
        <v>141</v>
      </c>
      <c r="B73" s="125">
        <f>SUM(C73:D73)</f>
        <v>1873700</v>
      </c>
      <c r="C73" s="67">
        <f>SUM(C74:C74)</f>
        <v>1873700</v>
      </c>
      <c r="D73" s="67">
        <f>SUM(D74:D74)</f>
        <v>0</v>
      </c>
    </row>
    <row r="74" spans="1:4" ht="15">
      <c r="A74" s="59" t="s">
        <v>128</v>
      </c>
      <c r="B74" s="52">
        <f>D74+C74</f>
        <v>1873700</v>
      </c>
      <c r="C74" s="53">
        <v>1873700</v>
      </c>
      <c r="D74" s="53">
        <v>0</v>
      </c>
    </row>
    <row r="75" spans="1:4" ht="72">
      <c r="A75" s="139" t="s">
        <v>137</v>
      </c>
      <c r="B75" s="66">
        <f>SUM(B76:B80)</f>
        <v>181100</v>
      </c>
      <c r="C75" s="66">
        <f>SUM(C76:C80)</f>
        <v>181100</v>
      </c>
      <c r="D75" s="66">
        <f>SUM(D76:D80)</f>
        <v>0</v>
      </c>
    </row>
    <row r="76" spans="1:4" ht="15">
      <c r="A76" s="54" t="s">
        <v>55</v>
      </c>
      <c r="B76" s="56">
        <f aca="true" t="shared" si="5" ref="B76:B81">SUM(C76:D76)</f>
        <v>0</v>
      </c>
      <c r="C76" s="53">
        <v>0</v>
      </c>
      <c r="D76" s="77">
        <v>0</v>
      </c>
    </row>
    <row r="77" spans="1:4" ht="15">
      <c r="A77" s="54" t="s">
        <v>124</v>
      </c>
      <c r="B77" s="56">
        <f t="shared" si="5"/>
        <v>100000</v>
      </c>
      <c r="C77" s="53">
        <v>100000</v>
      </c>
      <c r="D77" s="77">
        <v>0</v>
      </c>
    </row>
    <row r="78" spans="1:4" ht="15">
      <c r="A78" s="54" t="s">
        <v>125</v>
      </c>
      <c r="B78" s="56">
        <f t="shared" si="5"/>
        <v>0</v>
      </c>
      <c r="C78" s="53">
        <v>0</v>
      </c>
      <c r="D78" s="145">
        <v>0</v>
      </c>
    </row>
    <row r="79" spans="1:4" ht="15">
      <c r="A79" s="54" t="s">
        <v>113</v>
      </c>
      <c r="B79" s="56">
        <f t="shared" si="5"/>
        <v>70000</v>
      </c>
      <c r="C79" s="53">
        <v>70000</v>
      </c>
      <c r="D79" s="145">
        <v>0</v>
      </c>
    </row>
    <row r="80" spans="1:4" ht="15">
      <c r="A80" s="59" t="s">
        <v>128</v>
      </c>
      <c r="B80" s="56">
        <f t="shared" si="5"/>
        <v>11100</v>
      </c>
      <c r="C80" s="53">
        <v>11100</v>
      </c>
      <c r="D80" s="145">
        <v>0</v>
      </c>
    </row>
    <row r="81" spans="1:4" ht="84">
      <c r="A81" s="139" t="s">
        <v>138</v>
      </c>
      <c r="B81" s="125">
        <f t="shared" si="5"/>
        <v>283160.4</v>
      </c>
      <c r="C81" s="67">
        <f>SUM(C82:C82)</f>
        <v>283160.4</v>
      </c>
      <c r="D81" s="67">
        <f>SUM(D82:D82)</f>
        <v>0</v>
      </c>
    </row>
    <row r="82" spans="1:4" ht="15">
      <c r="A82" s="59" t="s">
        <v>126</v>
      </c>
      <c r="B82" s="52">
        <f>D82+C82</f>
        <v>283160.4</v>
      </c>
      <c r="C82" s="53">
        <v>283160.4</v>
      </c>
      <c r="D82" s="53">
        <v>0</v>
      </c>
    </row>
    <row r="83" spans="1:4" ht="96">
      <c r="A83" s="139" t="s">
        <v>142</v>
      </c>
      <c r="B83" s="125">
        <f aca="true" t="shared" si="6" ref="B83:B89">SUM(C83:D83)</f>
        <v>1287776.1099999999</v>
      </c>
      <c r="C83" s="67">
        <f>SUM(C84:C85)</f>
        <v>1287776.1099999999</v>
      </c>
      <c r="D83" s="67">
        <f>SUM(D84:D85)</f>
        <v>0</v>
      </c>
    </row>
    <row r="84" spans="1:4" ht="15">
      <c r="A84" s="54" t="s">
        <v>127</v>
      </c>
      <c r="B84" s="56">
        <f t="shared" si="6"/>
        <v>600000</v>
      </c>
      <c r="C84" s="146">
        <v>600000</v>
      </c>
      <c r="D84" s="147">
        <v>0</v>
      </c>
    </row>
    <row r="85" spans="1:4" ht="15">
      <c r="A85" s="59" t="s">
        <v>128</v>
      </c>
      <c r="B85" s="52">
        <f t="shared" si="6"/>
        <v>687776.11</v>
      </c>
      <c r="C85" s="146">
        <v>687776.11</v>
      </c>
      <c r="D85" s="147">
        <v>0</v>
      </c>
    </row>
    <row r="86" spans="1:4" ht="76.5" customHeight="1">
      <c r="A86" s="154" t="s">
        <v>143</v>
      </c>
      <c r="B86" s="148">
        <f>SUM(B87:B87)</f>
        <v>37500</v>
      </c>
      <c r="C86" s="148">
        <f>SUM(C87:C87)</f>
        <v>37500</v>
      </c>
      <c r="D86" s="148">
        <f>SUM(D87:D87)</f>
        <v>0</v>
      </c>
    </row>
    <row r="87" spans="1:4" ht="15">
      <c r="A87" s="149" t="s">
        <v>128</v>
      </c>
      <c r="B87" s="52">
        <f>SUM(C87:D87)</f>
        <v>37500</v>
      </c>
      <c r="C87" s="146">
        <v>37500</v>
      </c>
      <c r="D87" s="147">
        <v>0</v>
      </c>
    </row>
    <row r="88" spans="1:4" ht="36" hidden="1">
      <c r="A88" s="139" t="s">
        <v>131</v>
      </c>
      <c r="B88" s="125">
        <f t="shared" si="6"/>
        <v>0</v>
      </c>
      <c r="C88" s="67">
        <f>SUM(C89:C89)</f>
        <v>0</v>
      </c>
      <c r="D88" s="67">
        <f>SUM(D89:D89)</f>
        <v>0</v>
      </c>
    </row>
    <row r="89" spans="1:4" ht="15" hidden="1">
      <c r="A89" s="59" t="s">
        <v>128</v>
      </c>
      <c r="B89" s="150">
        <f t="shared" si="6"/>
        <v>0</v>
      </c>
      <c r="C89" s="146">
        <v>0</v>
      </c>
      <c r="D89" s="147">
        <v>0</v>
      </c>
    </row>
    <row r="90" spans="1:4" ht="15.75" thickBot="1">
      <c r="A90" s="151" t="s">
        <v>58</v>
      </c>
      <c r="B90" s="152">
        <f>D90+C90</f>
        <v>1166148.5400000066</v>
      </c>
      <c r="C90" s="153">
        <f>C8+C9-C23</f>
        <v>0</v>
      </c>
      <c r="D90" s="167">
        <f>D8+D9-D23</f>
        <v>1166148.5400000066</v>
      </c>
    </row>
    <row r="91" spans="1:3" ht="15">
      <c r="A91" s="60"/>
      <c r="B91" s="61"/>
      <c r="C91" s="61"/>
    </row>
    <row r="92" spans="1:3" ht="15">
      <c r="A92" s="62" t="s">
        <v>59</v>
      </c>
      <c r="B92" s="63"/>
      <c r="C92" s="63"/>
    </row>
    <row r="93" spans="1:3" ht="15">
      <c r="A93" s="128" t="s">
        <v>60</v>
      </c>
      <c r="B93" s="129"/>
      <c r="C93" s="64"/>
    </row>
    <row r="95" ht="15">
      <c r="A95" s="65" t="s">
        <v>61</v>
      </c>
    </row>
    <row r="96" spans="1:4" ht="15">
      <c r="A96" s="65" t="s">
        <v>62</v>
      </c>
      <c r="D96" s="17"/>
    </row>
    <row r="97" ht="15">
      <c r="D97" s="17"/>
    </row>
    <row r="98" ht="15">
      <c r="D98" s="17"/>
    </row>
    <row r="99" spans="1:4" ht="15">
      <c r="A99" s="46" t="s">
        <v>115</v>
      </c>
      <c r="B99" s="84" t="s">
        <v>116</v>
      </c>
      <c r="C99" s="17"/>
      <c r="D99" s="17"/>
    </row>
    <row r="100" spans="1:4" ht="15">
      <c r="A100" s="47" t="s">
        <v>63</v>
      </c>
      <c r="B100" s="47"/>
      <c r="C100" s="17"/>
      <c r="D100" s="17"/>
    </row>
    <row r="101" spans="1:3" ht="15">
      <c r="A101" s="11" t="s">
        <v>119</v>
      </c>
      <c r="B101" s="14"/>
      <c r="C101" s="17"/>
    </row>
    <row r="102" spans="1:3" ht="15">
      <c r="A102" s="11" t="s">
        <v>70</v>
      </c>
      <c r="B102" s="47"/>
      <c r="C102" s="17"/>
    </row>
  </sheetData>
  <sheetProtection/>
  <mergeCells count="10">
    <mergeCell ref="B23:B24"/>
    <mergeCell ref="C23:C24"/>
    <mergeCell ref="D23:D24"/>
    <mergeCell ref="A5:D5"/>
    <mergeCell ref="A6:A7"/>
    <mergeCell ref="B6:B7"/>
    <mergeCell ref="C6:D6"/>
    <mergeCell ref="B9:B10"/>
    <mergeCell ref="C9:C10"/>
    <mergeCell ref="D9:D10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65" r:id="rId1"/>
  <rowBreaks count="2" manualBreakCount="2">
    <brk id="21" max="3" man="1"/>
    <brk id="4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Александр</cp:lastModifiedBy>
  <cp:lastPrinted>2016-01-25T04:55:25Z</cp:lastPrinted>
  <dcterms:created xsi:type="dcterms:W3CDTF">2012-03-01T03:55:03Z</dcterms:created>
  <dcterms:modified xsi:type="dcterms:W3CDTF">2016-02-08T02:41:22Z</dcterms:modified>
  <cp:category/>
  <cp:version/>
  <cp:contentType/>
  <cp:contentStatus/>
</cp:coreProperties>
</file>